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habhiboudiallo/Desktop/"/>
    </mc:Choice>
  </mc:AlternateContent>
  <xr:revisionPtr revIDLastSave="0" documentId="8_{AFE2526D-EE52-1841-AE9A-62A5B1113823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Bordereau" sheetId="1" r:id="rId1"/>
    <sheet name="Récapitulatif" sheetId="2" r:id="rId2"/>
    <sheet name="Infos devi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0" i="1" l="1"/>
  <c r="F159" i="1"/>
  <c r="F158" i="1"/>
  <c r="F157" i="1"/>
  <c r="F156" i="1"/>
  <c r="F155" i="1"/>
  <c r="F161" i="1" s="1"/>
  <c r="C25" i="2" s="1"/>
  <c r="F153" i="1"/>
  <c r="C24" i="2" s="1"/>
  <c r="F152" i="1"/>
  <c r="F151" i="1"/>
  <c r="F150" i="1"/>
  <c r="F149" i="1"/>
  <c r="F148" i="1"/>
  <c r="F147" i="1"/>
  <c r="F144" i="1"/>
  <c r="F143" i="1"/>
  <c r="F142" i="1"/>
  <c r="F145" i="1" s="1"/>
  <c r="C23" i="2" s="1"/>
  <c r="F140" i="1"/>
  <c r="C22" i="2" s="1"/>
  <c r="F139" i="1"/>
  <c r="F138" i="1"/>
  <c r="F135" i="1"/>
  <c r="F136" i="1" s="1"/>
  <c r="C21" i="2" s="1"/>
  <c r="F132" i="1"/>
  <c r="F133" i="1" s="1"/>
  <c r="C20" i="2" s="1"/>
  <c r="F129" i="1"/>
  <c r="F128" i="1"/>
  <c r="F127" i="1"/>
  <c r="F126" i="1"/>
  <c r="F125" i="1"/>
  <c r="F124" i="1"/>
  <c r="F130" i="1" s="1"/>
  <c r="C19" i="2" s="1"/>
  <c r="F121" i="1"/>
  <c r="F120" i="1"/>
  <c r="F122" i="1" s="1"/>
  <c r="C18" i="2" s="1"/>
  <c r="F117" i="1"/>
  <c r="F116" i="1"/>
  <c r="F115" i="1"/>
  <c r="F114" i="1"/>
  <c r="F113" i="1"/>
  <c r="F112" i="1"/>
  <c r="F111" i="1"/>
  <c r="F110" i="1"/>
  <c r="F118" i="1" s="1"/>
  <c r="C17" i="2" s="1"/>
  <c r="F108" i="1"/>
  <c r="C16" i="2" s="1"/>
  <c r="F107" i="1"/>
  <c r="F106" i="1"/>
  <c r="F103" i="1"/>
  <c r="F102" i="1"/>
  <c r="F101" i="1"/>
  <c r="F100" i="1"/>
  <c r="F99" i="1"/>
  <c r="F104" i="1" s="1"/>
  <c r="C15" i="2" s="1"/>
  <c r="F98" i="1"/>
  <c r="F95" i="1"/>
  <c r="F94" i="1"/>
  <c r="F93" i="1"/>
  <c r="F92" i="1"/>
  <c r="F91" i="1"/>
  <c r="F90" i="1"/>
  <c r="F89" i="1"/>
  <c r="F96" i="1" s="1"/>
  <c r="C14" i="2" s="1"/>
  <c r="F86" i="1"/>
  <c r="F85" i="1"/>
  <c r="F87" i="1" s="1"/>
  <c r="C13" i="2" s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83" i="1" s="1"/>
  <c r="C12" i="2" s="1"/>
  <c r="F60" i="1"/>
  <c r="F59" i="1"/>
  <c r="F58" i="1"/>
  <c r="F57" i="1"/>
  <c r="F61" i="1" s="1"/>
  <c r="C11" i="2" s="1"/>
  <c r="F54" i="1"/>
  <c r="F53" i="1"/>
  <c r="F55" i="1" s="1"/>
  <c r="C10" i="2" s="1"/>
  <c r="F50" i="1"/>
  <c r="F51" i="1" s="1"/>
  <c r="C9" i="2" s="1"/>
  <c r="F47" i="1"/>
  <c r="F46" i="1"/>
  <c r="F48" i="1" s="1"/>
  <c r="C8" i="2" s="1"/>
  <c r="F43" i="1"/>
  <c r="F42" i="1"/>
  <c r="F41" i="1"/>
  <c r="F40" i="1"/>
  <c r="F39" i="1"/>
  <c r="F38" i="1"/>
  <c r="F37" i="1"/>
  <c r="F35" i="1"/>
  <c r="F34" i="1"/>
  <c r="F44" i="1" s="1"/>
  <c r="C7" i="2" s="1"/>
  <c r="F31" i="1"/>
  <c r="F30" i="1"/>
  <c r="F29" i="1"/>
  <c r="F28" i="1"/>
  <c r="F27" i="1"/>
  <c r="F26" i="1"/>
  <c r="F25" i="1"/>
  <c r="F24" i="1"/>
  <c r="F23" i="1"/>
  <c r="F22" i="1"/>
  <c r="F32" i="1" s="1"/>
  <c r="C6" i="2" s="1"/>
  <c r="F21" i="1"/>
  <c r="F18" i="1"/>
  <c r="F17" i="1"/>
  <c r="F16" i="1"/>
  <c r="F15" i="1"/>
  <c r="F14" i="1"/>
  <c r="F13" i="1"/>
  <c r="F12" i="1"/>
  <c r="F11" i="1"/>
  <c r="F19" i="1" s="1"/>
  <c r="C5" i="2" s="1"/>
  <c r="F8" i="1"/>
  <c r="F7" i="1"/>
  <c r="F6" i="1"/>
  <c r="F9" i="1" s="1"/>
  <c r="F164" i="1" l="1"/>
  <c r="C4" i="2"/>
  <c r="D5" i="2"/>
  <c r="C27" i="2" l="1"/>
  <c r="D4" i="2"/>
  <c r="D7" i="2"/>
  <c r="D22" i="2"/>
  <c r="D24" i="2"/>
  <c r="D16" i="2"/>
  <c r="D18" i="2"/>
  <c r="F165" i="1"/>
  <c r="F166" i="1" s="1"/>
  <c r="D20" i="2"/>
  <c r="D10" i="2"/>
  <c r="D8" i="2"/>
  <c r="D23" i="2"/>
  <c r="D9" i="2"/>
  <c r="D25" i="2"/>
  <c r="D11" i="2"/>
  <c r="D21" i="2"/>
  <c r="D15" i="2"/>
  <c r="D19" i="2"/>
  <c r="D17" i="2"/>
  <c r="D13" i="2"/>
  <c r="D12" i="2"/>
  <c r="D14" i="2"/>
  <c r="D6" i="2"/>
  <c r="C28" i="2" l="1"/>
  <c r="C29" i="2" s="1"/>
</calcChain>
</file>

<file path=xl/sharedStrings.xml><?xml version="1.0" encoding="utf-8"?>
<sst xmlns="http://schemas.openxmlformats.org/spreadsheetml/2006/main" count="363" uniqueCount="205">
  <si>
    <t>PROPOSITION PR2604-1137 — BORDEREAU DÉTAILLÉ</t>
  </si>
  <si>
    <t>CH-SOBRAGUI-SANOYA Vestiaire F / Infirmerie — Numéro DA 4094</t>
  </si>
  <si>
    <t>Désignation</t>
  </si>
  <si>
    <t>TVA</t>
  </si>
  <si>
    <t>P.U. HT</t>
  </si>
  <si>
    <t>Qté</t>
  </si>
  <si>
    <t>Unité</t>
  </si>
  <si>
    <t>Total HT</t>
  </si>
  <si>
    <t>Observations</t>
  </si>
  <si>
    <t>1 TRAVAUX PRÉPARATOIRES</t>
  </si>
  <si>
    <t>Installation et approvisionnement des travaux</t>
  </si>
  <si>
    <t>ens</t>
  </si>
  <si>
    <t>Nettoyage continu du chantier</t>
  </si>
  <si>
    <t>Repli du chantier</t>
  </si>
  <si>
    <t>u.</t>
  </si>
  <si>
    <t>Sous-total 1 TRAVAUX PRÉPARATOIRES</t>
  </si>
  <si>
    <t>2 DÉPOSE ET DÉMOLITIONS</t>
  </si>
  <si>
    <t>Dépose des portes et fenêtres existant</t>
  </si>
  <si>
    <t>Dépose des sanitaires et accessoires existants</t>
  </si>
  <si>
    <t>Evacuations complète</t>
  </si>
  <si>
    <t>fft</t>
  </si>
  <si>
    <t>Démolition des murs concernés</t>
  </si>
  <si>
    <t>m²</t>
  </si>
  <si>
    <t>Ouvertures pour les nouvelles portes et fenêtres</t>
  </si>
  <si>
    <t>Décapage de l'ancien chape du toit</t>
  </si>
  <si>
    <t>m³</t>
  </si>
  <si>
    <t>Décapage de carreaux sol existant et faïences</t>
  </si>
  <si>
    <t>Evacuations complète des gravats vers une décharge publique</t>
  </si>
  <si>
    <t>Sous-total 2 DÉPOSE ET DÉMOLITIONS</t>
  </si>
  <si>
    <t>3 ÉLÉVATION</t>
  </si>
  <si>
    <t>Linteaux en Béton armé dosé à 350 kg/m3 y/c coffrage et armatures</t>
  </si>
  <si>
    <t>Murs en agglos creux de 15cm</t>
  </si>
  <si>
    <t>Pose des claustra</t>
  </si>
  <si>
    <t>Pose de mortier pour jointer les claustras</t>
  </si>
  <si>
    <t>Crépissage ciment sur murs intérieurs</t>
  </si>
  <si>
    <t>Crépissage ciment sur murs extérieurs</t>
  </si>
  <si>
    <t>Crépissage ciment sous dalle extérieure</t>
  </si>
  <si>
    <t>Réalisation de chappe dosé à 200kg/m3 sur l'ensemble du toit avec pente neccessaire</t>
  </si>
  <si>
    <t>Toiture - Acrotère en agglos creux de 15 cm</t>
  </si>
  <si>
    <t>Chainage en b.a dosé à 350 kg/m3 y/c coffrage et armature</t>
  </si>
  <si>
    <t>Crépissage ciment sur acrotère intérieurs et extérieurs</t>
  </si>
  <si>
    <t>Sous-total 3 ÉLÉVATION</t>
  </si>
  <si>
    <t>4 FAUX PLAFOND ET REVÊTEMENT</t>
  </si>
  <si>
    <t>Faux plafond en dalle 600/600</t>
  </si>
  <si>
    <t>Contre cloison en placo BA13</t>
  </si>
  <si>
    <t>REVETEMENT (UNIQUEMENT LA MAIN D'ŒUVRE)</t>
  </si>
  <si>
    <t>Carreaux sol grès cérame</t>
  </si>
  <si>
    <t>Carreaux sol grès cérame antidérapants</t>
  </si>
  <si>
    <t>Carreaux sol escalier</t>
  </si>
  <si>
    <t>Carreaux faïence</t>
  </si>
  <si>
    <t>Plinthes en grès cérame</t>
  </si>
  <si>
    <t>Couvertine sur le mur acrotère</t>
  </si>
  <si>
    <t>Ciment colle</t>
  </si>
  <si>
    <t>Sous-total 4 FAUX PLAFOND ET REVÊTEMENT</t>
  </si>
  <si>
    <t>5 ETANCHEITE</t>
  </si>
  <si>
    <t>Etanchéité sanitaire dans les toilettes</t>
  </si>
  <si>
    <t>Etanchéité en membrane bi-couche granulée sur la surface du toit + remonté totale sur la partie intérieure de l'acrotère</t>
  </si>
  <si>
    <t>Sous-total 5 ETANCHEITE</t>
  </si>
  <si>
    <t>6 MENUISERIE MÉTALLIQUE</t>
  </si>
  <si>
    <t>Porte metallique semi pleine: 80x220</t>
  </si>
  <si>
    <t>Sous-total 6 MENUISERIE MÉTALLIQUE</t>
  </si>
  <si>
    <t>7 MENUISERIE BOIS</t>
  </si>
  <si>
    <t>Portes en bois isoplane - 120 x 220</t>
  </si>
  <si>
    <t>90 x 220</t>
  </si>
  <si>
    <t>Sous-total 7 MENUISERIE BOIS</t>
  </si>
  <si>
    <t>8 MENUISERIE ALU VITRÉE</t>
  </si>
  <si>
    <t>Claustra 60 X 50</t>
  </si>
  <si>
    <t>Porte PVC 70x220</t>
  </si>
  <si>
    <t>Fenêtre Alu vitré 2,50x110</t>
  </si>
  <si>
    <t>60x60</t>
  </si>
  <si>
    <t>Sous-total 8 MENUISERIE ALU VITRÉE</t>
  </si>
  <si>
    <t>9 ELECTRICITÉ /COURANT FAIBLE</t>
  </si>
  <si>
    <t>Fourniture et pose de la mise à terre y compris: tranchée, piquet de terre, Câble de terre en cuivre nu 25mm2, manchon, accessoires de soudure des piquets de terre et toutes sujetions</t>
  </si>
  <si>
    <t>Tableau électrique précablé en atelier selon schema fourni</t>
  </si>
  <si>
    <t>Câble d'alimentation 5x16mm2</t>
  </si>
  <si>
    <t>ml</t>
  </si>
  <si>
    <t>Gaine flexible (Diamètre 25mm)</t>
  </si>
  <si>
    <t>Gaine flexible (Diamètre 32mm)</t>
  </si>
  <si>
    <t>Câble 3x2.5mm2 U1000 RO2V</t>
  </si>
  <si>
    <t>Câble 3x1.5mm2 U1000 RO2V</t>
  </si>
  <si>
    <t>Câble RJ45 Cat 6</t>
  </si>
  <si>
    <t>Bloc de prise comprenant une prise courant normale, une prise ondulée (Marque LEGRAND)</t>
  </si>
  <si>
    <t>Prises RJ45 (Marque LEGRAND)</t>
  </si>
  <si>
    <t>Boite de dérivation de 150x10x70</t>
  </si>
  <si>
    <t>Boitier carré</t>
  </si>
  <si>
    <t>Dalle lumineuse 600/600 6000K</t>
  </si>
  <si>
    <t>Spot lumineux GU10 6000K</t>
  </si>
  <si>
    <t>Interrupteur simple allumage</t>
  </si>
  <si>
    <t>Coffret 48 modules</t>
  </si>
  <si>
    <t>Patch pannel</t>
  </si>
  <si>
    <t>Sertissage, accessoires</t>
  </si>
  <si>
    <t>INCENDIE - Detecteurs coventionnels à piles</t>
  </si>
  <si>
    <t>COURANT ONDULE - Onduleur monophasé 30KVA</t>
  </si>
  <si>
    <t>Sous-total 9 ELECTRICITÉ /COURANT FAIBLE</t>
  </si>
  <si>
    <t>10 CLIMATISATION</t>
  </si>
  <si>
    <t>Split individuel type mural 12000 BTU</t>
  </si>
  <si>
    <t>Connexion frigo + cable de liaison + support</t>
  </si>
  <si>
    <t>Sous-total 10 CLIMATISATION</t>
  </si>
  <si>
    <t>11 PLOMBERIE - SANITAIRE</t>
  </si>
  <si>
    <t>Tuyauterie d'alimentation en pex multi couches y compris nourice et accessoires</t>
  </si>
  <si>
    <t>Tuyauterie d'évacuation en PVC épaisseur 4mm</t>
  </si>
  <si>
    <t>WC à l'anglaise</t>
  </si>
  <si>
    <t>Lavabo + mirroir</t>
  </si>
  <si>
    <t>Réceveur</t>
  </si>
  <si>
    <t>Accessoires</t>
  </si>
  <si>
    <t>Eaux Pluviales - Descente en PVC pour évacuation d'eau pluviale accéssoires y compris</t>
  </si>
  <si>
    <t>Sous-total 11 PLOMBERIE - SANITAIRE</t>
  </si>
  <si>
    <t>12 PEINTURE</t>
  </si>
  <si>
    <t>Interieur : Mastic sur murs intérieur</t>
  </si>
  <si>
    <t>Peinture sur murs intérieur</t>
  </si>
  <si>
    <t>Exterieur : Mortier de protection pour les armatures defectueux (zone localisée)</t>
  </si>
  <si>
    <t>Mastic sur murs extérieur</t>
  </si>
  <si>
    <t>Peinture sur murs extérieur</t>
  </si>
  <si>
    <t>Anti rouille + Peinture sur les menuiseries metalliques</t>
  </si>
  <si>
    <t>Sous-total 12 PEINTURE</t>
  </si>
  <si>
    <t>13 AMÉNAGEMENT EXTÉRIEUR</t>
  </si>
  <si>
    <t>Fourniture et pose d'un béton armé dosé à 350 kg/m3 de 1m de large sur le périmètre du bâtiment</t>
  </si>
  <si>
    <t>Fourniture et pose de bordures sur le perimètre du bâtiment</t>
  </si>
  <si>
    <t>Sous-total 13 AMÉNAGEMENT EXTÉRIEUR</t>
  </si>
  <si>
    <t>14 1er ÉTAGE ÉLÉVATION :</t>
  </si>
  <si>
    <t>MACONNERIE - ENDUITS : Murs en agglos creux de 15cm</t>
  </si>
  <si>
    <t>Sous-total 14 1er ÉTAGE ÉLÉVATION :</t>
  </si>
  <si>
    <t>15 FAUX PLAFOND ET REVÊTEMENT</t>
  </si>
  <si>
    <t>FAUX PLAFOND : Faux plafond en dalle 600/600</t>
  </si>
  <si>
    <t>Sous-total 15 FAUX PLAFOND ET REVÊTEMENT</t>
  </si>
  <si>
    <t>16 REVETEMENT (UNIQUEMENT LA MAIN D'ŒUVRE)</t>
  </si>
  <si>
    <t>Sous-total 16 REVETEMENT (UNIQUEMENT LA MAIN D'ŒUVRE)</t>
  </si>
  <si>
    <t>17 ETANCHEITE</t>
  </si>
  <si>
    <t>Sous-total 17 ETANCHEITE</t>
  </si>
  <si>
    <t>18 MENUISERIE MÉTALLIQUE</t>
  </si>
  <si>
    <t>Sous-total 18 MENUISERIE MÉTALLIQUE</t>
  </si>
  <si>
    <t>19 MENUISERIE BOIS</t>
  </si>
  <si>
    <t>Portes en bois isoplane : 120 x 220</t>
  </si>
  <si>
    <t>Sous-total 19 MENUISERIE BOIS</t>
  </si>
  <si>
    <t>20 MENUISERIE ALU VITRÉE</t>
  </si>
  <si>
    <t>Porte PVC : 70x220</t>
  </si>
  <si>
    <t>Fenêtre Alu vitré : 2,50x110</t>
  </si>
  <si>
    <t>Cloisonnement Alu-vitré : Cloison Alu-vitré</t>
  </si>
  <si>
    <t>Sous-total 20 MENUISERIE ALU VITRÉE</t>
  </si>
  <si>
    <t>21 PLOMBERIE - SANITAIRE</t>
  </si>
  <si>
    <t>Eaux Pluviales : Descente en PVC pour évacuation d'eau pluviale accéssoires y compris</t>
  </si>
  <si>
    <t>Sous-total 21 PLOMBERIE - SANITAIRE</t>
  </si>
  <si>
    <t>22 PEINTURE</t>
  </si>
  <si>
    <t>Sous-total 22 PEINTURE</t>
  </si>
  <si>
    <t>Total TVA 18%</t>
  </si>
  <si>
    <t>Total TTC</t>
  </si>
  <si>
    <t>RÉCAPITULATIF PAR CHAPITRE</t>
  </si>
  <si>
    <t>N°</t>
  </si>
  <si>
    <t>Chapitre</t>
  </si>
  <si>
    <t>Part du 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</si>
  <si>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</si>
  <si>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</si>
  <si>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</si>
  <si>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</si>
  <si>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</si>
  <si>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</si>
  <si>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</si>
  <si>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</si>
  <si>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</si>
  <si>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</si>
  <si>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</si>
  <si>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</si>
  <si>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</si>
  <si>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</si>
  <si>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</si>
  <si>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</si>
  <si>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</si>
  <si>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</si>
  <si>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</si>
  <si>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</si>
  <si>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</si>
  <si>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</si>
  <si>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TOTAL HT</t>
  </si>
  <si>
    <t>TVA 18%</t>
  </si>
  <si>
    <t>TOTAL TTC</t>
  </si>
  <si>
    <t>Proposition</t>
  </si>
  <si>
    <t>PR2604-1137</t>
  </si>
  <si>
    <t>Réf. client</t>
  </si>
  <si>
    <t>CH-SOBRAGUI-SANOYA Vestiaire F / Infir.N°4094</t>
  </si>
  <si>
    <t>Date de proposition</t>
  </si>
  <si>
    <t>Date de fin de validité</t>
  </si>
  <si>
    <t>Code client</t>
  </si>
  <si>
    <t>CU2412-00218</t>
  </si>
  <si>
    <t>Émetteur</t>
  </si>
  <si>
    <t>MT-Solutions</t>
  </si>
  <si>
    <t>Adresse émetteur</t>
  </si>
  <si>
    <t>Quartier Coleah - Secteur Terrasse Rue M.A.004 - CONAKRY</t>
  </si>
  <si>
    <t>Téléphone</t>
  </si>
  <si>
    <t>00244623646455</t>
  </si>
  <si>
    <t>Email</t>
  </si>
  <si>
    <t>callcenter@mt-solutions.africa</t>
  </si>
  <si>
    <t>Web</t>
  </si>
  <si>
    <t>www.mt-solutions.africa</t>
  </si>
  <si>
    <t>Client</t>
  </si>
  <si>
    <t>SOBRAGUI SA</t>
  </si>
  <si>
    <t>Adresse client</t>
  </si>
  <si>
    <t>Siège social: Route du Niger, Km 7 - Madina Marché - Matam - BP 345 - Conakry - Guinée</t>
  </si>
  <si>
    <t>Objet</t>
  </si>
  <si>
    <t>CH-SOBRAGUI-SANOYA Vestiaire F / Infirmerie</t>
  </si>
  <si>
    <t>Numéro DA</t>
  </si>
  <si>
    <t>4094</t>
  </si>
  <si>
    <t>Devise</t>
  </si>
  <si>
    <t>GNF</t>
  </si>
  <si>
    <t>Source</t>
  </si>
  <si>
    <t>PDF utilisateur PR2604-1137.pdf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</si>
</sst>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.00"/>
  </numFmts>
  <fonts count="9">
    <font>
      <sz val="11"/>
      <name val="Carlito"/>
    </font>
    <font>
      <b/>
      <sz val="11"/>
      <color rgb="FFFFFFFF"/>
      <name val="Carlito"/>
    </font>
    <font>
      <b/>
      <sz val="16"/>
      <color rgb="FFFFFFFF"/>
      <name val="Carlito"/>
    </font>
    <font>
      <b/>
      <sz val="11"/>
      <color rgb="FF17364D"/>
      <name val="Carlito"/>
    </font>
    <font>
      <b/>
      <sz val="11"/>
      <color rgb="FF000000"/>
      <name val="Carlito"/>
    </font>
    <font>
      <b/>
      <i/>
      <sz val="11"/>
      <color rgb="FFFFFFFF"/>
      <name val="Carlito"/>
    </font>
    <font>
      <b/>
      <i/>
      <sz val="11"/>
      <color rgb="FF1F4E78"/>
      <name val="Carlito"/>
    </font>
    <font>
      <b/>
      <sz val="11"/>
      <name val="Carlito"/>
    </font>
    <font>
      <b/>
      <sz val="14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4D"/>
      </patternFill>
    </fill>
    <fill>
      <patternFill patternType="solid">
        <fgColor rgb="FFE7EEF3"/>
      </patternFill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/>
    <xf numFmtId="0" fontId="7" fillId="4" borderId="0" xfId="0" applyFont="1" applyFill="1"/>
    <xf numFmtId="9" fontId="0" fillId="0" borderId="0" xfId="0" applyNumberFormat="1"/>
    <xf numFmtId="164" fontId="0" fillId="0" borderId="0" xfId="0" applyNumberFormat="1"/>
    <xf numFmtId="164" fontId="5" fillId="2" borderId="0" xfId="0" applyNumberFormat="1" applyFont="1" applyFill="1"/>
    <xf numFmtId="165" fontId="0" fillId="0" borderId="0" xfId="0" applyNumberFormat="1"/>
    <xf numFmtId="164" fontId="7" fillId="4" borderId="0" xfId="0" applyNumberFormat="1" applyFont="1" applyFill="1"/>
    <xf numFmtId="164" fontId="1" fillId="2" borderId="0" xfId="0" applyNumberFormat="1" applyFont="1" applyFill="1"/>
    <xf numFmtId="10" fontId="0" fillId="0" borderId="0" xfId="0" applyNumberFormat="1"/>
    <xf numFmtId="0" fontId="2" fillId="2" borderId="0" xfId="0" applyFont="1" applyFill="1" applyAlignment="1">
      <alignment horizontal="center"/>
    </xf>
    <xf numFmtId="0" fontId="0" fillId="0" borderId="0" xfId="0"/>
    <xf numFmtId="0" fontId="3" fillId="3" borderId="0" xfId="0" applyFont="1" applyFill="1" applyAlignment="1">
      <alignment horizontal="center"/>
    </xf>
    <xf numFmtId="0" fontId="4" fillId="4" borderId="0" xfId="0" applyFont="1" applyFill="1" applyAlignment="1">
      <alignment wrapText="1"/>
    </xf>
    <xf numFmtId="9" fontId="4" fillId="4" borderId="0" xfId="0" applyNumberFormat="1" applyFont="1" applyFill="1"/>
    <xf numFmtId="164" fontId="4" fillId="4" borderId="0" xfId="0" applyNumberFormat="1" applyFont="1" applyFill="1"/>
    <xf numFmtId="165" fontId="4" fillId="4" borderId="0" xfId="0" applyNumberFormat="1" applyFont="1" applyFill="1"/>
    <xf numFmtId="0" fontId="4" fillId="4" borderId="0" xfId="0" applyFont="1" applyFill="1"/>
    <xf numFmtId="0" fontId="5" fillId="2" borderId="0" xfId="0" applyFont="1" applyFill="1" applyAlignment="1">
      <alignment wrapText="1"/>
    </xf>
    <xf numFmtId="9" fontId="5" fillId="2" borderId="0" xfId="0" applyNumberFormat="1" applyFont="1" applyFill="1"/>
    <xf numFmtId="164" fontId="5" fillId="2" borderId="0" xfId="0" applyNumberFormat="1" applyFont="1" applyFill="1"/>
    <xf numFmtId="165" fontId="5" fillId="2" borderId="0" xfId="0" applyNumberFormat="1" applyFont="1" applyFill="1"/>
    <xf numFmtId="0" fontId="5" fillId="2" borderId="0" xfId="0" applyFont="1" applyFill="1"/>
    <xf numFmtId="0" fontId="6" fillId="5" borderId="0" xfId="0" applyFont="1" applyFill="1" applyAlignment="1">
      <alignment wrapText="1"/>
    </xf>
    <xf numFmtId="9" fontId="6" fillId="5" borderId="0" xfId="0" applyNumberFormat="1" applyFont="1" applyFill="1"/>
    <xf numFmtId="164" fontId="6" fillId="5" borderId="0" xfId="0" applyNumberFormat="1" applyFont="1" applyFill="1"/>
    <xf numFmtId="165" fontId="6" fillId="5" borderId="0" xfId="0" applyNumberFormat="1" applyFont="1" applyFill="1"/>
    <xf numFmtId="0" fontId="6" fillId="5" borderId="0" xfId="0" applyFont="1" applyFill="1"/>
    <xf numFmtId="0" fontId="8" fillId="2" borderId="0" xfId="0" applyFont="1" applyFill="1" applyAlignment="1">
      <alignment horizontal="center"/>
    </xf>
    <xf numFmtId="0" fontId="0" fillId="6" borderId="0" xfId="0" applyFill="1" applyAlignment="1">
      <alignment wrapText="1"/>
    </xf>
    <xf numFmtId="9" fontId="0" fillId="6" borderId="0" xfId="0" applyNumberFormat="1" applyFill="1"/>
    <xf numFmtId="164" fontId="0" fillId="6" borderId="0" xfId="0" applyNumberFormat="1" applyFill="1"/>
    <xf numFmtId="165" fontId="0" fillId="6" borderId="0" xfId="0" applyNumberFormat="1" applyFill="1"/>
    <xf numFmtId="0" fontId="0" fillId="6" borderId="0" xfId="0" applyFill="1"/>
    <xf numFmtId="0" fontId="0" fillId="0" borderId="0" xfId="0" applyFill="1" applyAlignment="1">
      <alignment wrapText="1"/>
    </xf>
    <xf numFmtId="9" fontId="0" fillId="0" borderId="0" xfId="0" applyNumberFormat="1" applyFill="1"/>
    <xf numFmtId="164" fontId="0" fillId="0" borderId="0" xfId="0" applyNumberFormat="1" applyFill="1"/>
    <xf numFmtId="165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6"/>
  <sheetViews>
    <sheetView tabSelected="1" topLeftCell="A58" zoomScale="168" workbookViewId="0">
      <selection activeCell="B144" sqref="B144"/>
    </sheetView>
  </sheetViews>
  <sheetFormatPr baseColWidth="10" defaultColWidth="8.83203125" defaultRowHeight="14"/>
  <cols>
    <col min="1" max="1" width="65" customWidth="1"/>
    <col min="2" max="2" width="10" customWidth="1"/>
    <col min="3" max="3" width="16" customWidth="1"/>
    <col min="4" max="5" width="10" customWidth="1"/>
    <col min="6" max="6" width="18" customWidth="1"/>
    <col min="7" max="7" width="22" customWidth="1"/>
  </cols>
  <sheetData>
    <row r="1" spans="1:7" ht="37.25" customHeight="1">
      <c r="A1" s="15" t="s">
        <v>0</v>
      </c>
      <c r="B1" s="16"/>
      <c r="C1" s="16"/>
      <c r="D1" s="16"/>
      <c r="E1" s="16"/>
      <c r="F1" s="16"/>
      <c r="G1" s="16"/>
    </row>
    <row r="2" spans="1:7" ht="15">
      <c r="A2" s="17" t="s">
        <v>1</v>
      </c>
      <c r="B2" s="16"/>
      <c r="C2" s="16"/>
      <c r="D2" s="16"/>
      <c r="E2" s="16"/>
      <c r="F2" s="16"/>
      <c r="G2" s="16"/>
    </row>
    <row r="4" spans="1:7" ht="29.2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ht="15">
      <c r="A5" s="18" t="s">
        <v>9</v>
      </c>
      <c r="B5" s="19"/>
      <c r="C5" s="20"/>
      <c r="D5" s="21"/>
      <c r="E5" s="22"/>
      <c r="F5" s="20"/>
      <c r="G5" s="22"/>
    </row>
    <row r="6" spans="1:7" ht="15">
      <c r="A6" s="3" t="s">
        <v>10</v>
      </c>
      <c r="B6" s="8">
        <v>0.18</v>
      </c>
      <c r="C6" s="9">
        <v>16580000</v>
      </c>
      <c r="D6" s="11">
        <v>1</v>
      </c>
      <c r="E6" t="s">
        <v>11</v>
      </c>
      <c r="F6" s="9">
        <f>C6*D6</f>
        <v>16580000</v>
      </c>
    </row>
    <row r="7" spans="1:7" ht="15">
      <c r="A7" s="3" t="s">
        <v>12</v>
      </c>
      <c r="B7" s="8">
        <v>0.18</v>
      </c>
      <c r="C7" s="9">
        <v>8500000</v>
      </c>
      <c r="D7" s="11">
        <v>1</v>
      </c>
      <c r="E7" t="s">
        <v>11</v>
      </c>
      <c r="F7" s="9">
        <f>C7*D7</f>
        <v>8500000</v>
      </c>
    </row>
    <row r="8" spans="1:7" ht="15">
      <c r="A8" s="3" t="s">
        <v>13</v>
      </c>
      <c r="B8" s="8">
        <v>0.18</v>
      </c>
      <c r="C8" s="9">
        <v>4500000</v>
      </c>
      <c r="D8" s="11">
        <v>1</v>
      </c>
      <c r="E8" t="s">
        <v>14</v>
      </c>
      <c r="F8" s="9">
        <f>C8*D8</f>
        <v>4500000</v>
      </c>
    </row>
    <row r="9" spans="1:7" ht="15">
      <c r="A9" s="23" t="s">
        <v>15</v>
      </c>
      <c r="B9" s="24"/>
      <c r="C9" s="25"/>
      <c r="D9" s="26"/>
      <c r="E9" s="27"/>
      <c r="F9" s="10">
        <f>SUM(F6:F8)</f>
        <v>29580000</v>
      </c>
      <c r="G9" s="6"/>
    </row>
    <row r="10" spans="1:7" ht="15">
      <c r="A10" s="18" t="s">
        <v>16</v>
      </c>
      <c r="B10" s="19"/>
      <c r="C10" s="20"/>
      <c r="D10" s="21"/>
      <c r="E10" s="22"/>
      <c r="F10" s="20"/>
      <c r="G10" s="22"/>
    </row>
    <row r="11" spans="1:7" ht="15">
      <c r="A11" s="3" t="s">
        <v>17</v>
      </c>
      <c r="B11" s="8">
        <v>0.18</v>
      </c>
      <c r="C11" s="9">
        <v>4800000</v>
      </c>
      <c r="D11" s="11">
        <v>1</v>
      </c>
      <c r="E11" t="s">
        <v>11</v>
      </c>
      <c r="F11" s="9">
        <f t="shared" ref="F11:F18" si="0">C11*D11</f>
        <v>4800000</v>
      </c>
    </row>
    <row r="12" spans="1:7" ht="15">
      <c r="A12" s="3" t="s">
        <v>18</v>
      </c>
      <c r="B12" s="8">
        <v>0.18</v>
      </c>
      <c r="C12" s="9">
        <v>2560000</v>
      </c>
      <c r="D12" s="11">
        <v>1</v>
      </c>
      <c r="E12" t="s">
        <v>11</v>
      </c>
      <c r="F12" s="9">
        <f t="shared" si="0"/>
        <v>2560000</v>
      </c>
    </row>
    <row r="13" spans="1:7" ht="15">
      <c r="A13" s="3" t="s">
        <v>19</v>
      </c>
      <c r="B13" s="8">
        <v>0.18</v>
      </c>
      <c r="C13" s="9">
        <v>4500000</v>
      </c>
      <c r="D13" s="11">
        <v>1</v>
      </c>
      <c r="E13" t="s">
        <v>20</v>
      </c>
      <c r="F13" s="9">
        <f t="shared" si="0"/>
        <v>4500000</v>
      </c>
    </row>
    <row r="14" spans="1:7" ht="15">
      <c r="A14" s="3" t="s">
        <v>21</v>
      </c>
      <c r="B14" s="8">
        <v>0.18</v>
      </c>
      <c r="C14" s="9">
        <v>250000</v>
      </c>
      <c r="D14" s="11">
        <v>50</v>
      </c>
      <c r="E14" t="s">
        <v>22</v>
      </c>
      <c r="F14" s="9">
        <f t="shared" si="0"/>
        <v>12500000</v>
      </c>
    </row>
    <row r="15" spans="1:7" ht="15">
      <c r="A15" s="3" t="s">
        <v>23</v>
      </c>
      <c r="B15" s="8">
        <v>0.18</v>
      </c>
      <c r="C15" s="9">
        <v>350000</v>
      </c>
      <c r="D15" s="11">
        <v>36.5</v>
      </c>
      <c r="E15" t="s">
        <v>22</v>
      </c>
      <c r="F15" s="9">
        <f t="shared" si="0"/>
        <v>12775000</v>
      </c>
    </row>
    <row r="16" spans="1:7" ht="15">
      <c r="A16" s="3" t="s">
        <v>24</v>
      </c>
      <c r="B16" s="8">
        <v>0.18</v>
      </c>
      <c r="C16" s="9">
        <v>350000</v>
      </c>
      <c r="D16" s="11">
        <v>32.1</v>
      </c>
      <c r="E16" t="s">
        <v>25</v>
      </c>
      <c r="F16" s="9">
        <f t="shared" si="0"/>
        <v>11235000</v>
      </c>
    </row>
    <row r="17" spans="1:7" ht="15">
      <c r="A17" s="3" t="s">
        <v>26</v>
      </c>
      <c r="B17" s="8">
        <v>0.18</v>
      </c>
      <c r="C17" s="9">
        <v>150000</v>
      </c>
      <c r="D17" s="11">
        <v>164.23</v>
      </c>
      <c r="E17" t="s">
        <v>22</v>
      </c>
      <c r="F17" s="9">
        <f t="shared" si="0"/>
        <v>24634500</v>
      </c>
    </row>
    <row r="18" spans="1:7" ht="15">
      <c r="A18" s="3" t="s">
        <v>27</v>
      </c>
      <c r="B18" s="8">
        <v>0.18</v>
      </c>
      <c r="C18" s="9">
        <v>150000</v>
      </c>
      <c r="D18" s="11">
        <v>282.83</v>
      </c>
      <c r="E18" t="s">
        <v>14</v>
      </c>
      <c r="F18" s="9">
        <f t="shared" si="0"/>
        <v>42424500</v>
      </c>
    </row>
    <row r="19" spans="1:7" ht="15">
      <c r="A19" s="23" t="s">
        <v>28</v>
      </c>
      <c r="B19" s="24"/>
      <c r="C19" s="25"/>
      <c r="D19" s="26"/>
      <c r="E19" s="27"/>
      <c r="F19" s="10">
        <f>SUM(F11:F18)</f>
        <v>115429000</v>
      </c>
      <c r="G19" s="6"/>
    </row>
    <row r="20" spans="1:7" ht="15">
      <c r="A20" s="18" t="s">
        <v>29</v>
      </c>
      <c r="B20" s="19"/>
      <c r="C20" s="20"/>
      <c r="D20" s="21"/>
      <c r="E20" s="22"/>
      <c r="F20" s="20"/>
      <c r="G20" s="22"/>
    </row>
    <row r="21" spans="1:7" ht="15">
      <c r="A21" s="3" t="s">
        <v>30</v>
      </c>
      <c r="B21" s="8">
        <v>0.18</v>
      </c>
      <c r="C21" s="9">
        <v>5800000</v>
      </c>
      <c r="D21" s="11">
        <v>6.54</v>
      </c>
      <c r="E21" t="s">
        <v>25</v>
      </c>
      <c r="F21" s="9">
        <f t="shared" ref="F21:F31" si="1">C21*D21</f>
        <v>37932000</v>
      </c>
    </row>
    <row r="22" spans="1:7" ht="15">
      <c r="A22" s="3" t="s">
        <v>31</v>
      </c>
      <c r="B22" s="8">
        <v>0.18</v>
      </c>
      <c r="C22" s="9">
        <v>350000</v>
      </c>
      <c r="D22" s="11">
        <v>151.18</v>
      </c>
      <c r="E22" t="s">
        <v>22</v>
      </c>
      <c r="F22" s="9">
        <f t="shared" si="1"/>
        <v>52913000</v>
      </c>
    </row>
    <row r="23" spans="1:7" ht="15">
      <c r="A23" s="3" t="s">
        <v>32</v>
      </c>
      <c r="B23" s="8">
        <v>0.18</v>
      </c>
      <c r="C23" s="9">
        <v>650000</v>
      </c>
      <c r="D23" s="11">
        <v>41</v>
      </c>
      <c r="E23" t="s">
        <v>22</v>
      </c>
      <c r="F23" s="9">
        <f t="shared" si="1"/>
        <v>26650000</v>
      </c>
    </row>
    <row r="24" spans="1:7" ht="15">
      <c r="A24" s="3" t="s">
        <v>33</v>
      </c>
      <c r="B24" s="8">
        <v>0.18</v>
      </c>
      <c r="C24" s="9">
        <v>65000</v>
      </c>
      <c r="D24" s="11">
        <v>46.5</v>
      </c>
      <c r="E24" t="s">
        <v>22</v>
      </c>
      <c r="F24" s="9">
        <f t="shared" si="1"/>
        <v>3022500</v>
      </c>
    </row>
    <row r="25" spans="1:7" ht="15">
      <c r="A25" s="3" t="s">
        <v>34</v>
      </c>
      <c r="B25" s="8">
        <v>0.18</v>
      </c>
      <c r="C25" s="9">
        <v>65000</v>
      </c>
      <c r="D25" s="11">
        <v>351.9</v>
      </c>
      <c r="E25" t="s">
        <v>22</v>
      </c>
      <c r="F25" s="9">
        <f t="shared" si="1"/>
        <v>22873500</v>
      </c>
    </row>
    <row r="26" spans="1:7" ht="15">
      <c r="A26" s="3" t="s">
        <v>35</v>
      </c>
      <c r="B26" s="8">
        <v>0.18</v>
      </c>
      <c r="C26" s="9">
        <v>25000000</v>
      </c>
      <c r="D26" s="11">
        <v>1</v>
      </c>
      <c r="E26" t="s">
        <v>20</v>
      </c>
      <c r="F26" s="9">
        <f t="shared" si="1"/>
        <v>25000000</v>
      </c>
    </row>
    <row r="27" spans="1:7" ht="15">
      <c r="A27" s="3" t="s">
        <v>36</v>
      </c>
      <c r="B27" s="8">
        <v>0.18</v>
      </c>
      <c r="C27" s="9">
        <v>65000</v>
      </c>
      <c r="D27" s="11">
        <v>66.58</v>
      </c>
      <c r="E27" t="s">
        <v>22</v>
      </c>
      <c r="F27" s="9">
        <f t="shared" si="1"/>
        <v>4327700</v>
      </c>
    </row>
    <row r="28" spans="1:7" ht="30">
      <c r="A28" s="3" t="s">
        <v>37</v>
      </c>
      <c r="B28" s="8">
        <v>0.18</v>
      </c>
      <c r="C28" s="9">
        <v>250000</v>
      </c>
      <c r="D28" s="11">
        <v>263.04000000000002</v>
      </c>
      <c r="E28" t="s">
        <v>22</v>
      </c>
      <c r="F28" s="9">
        <f t="shared" si="1"/>
        <v>65760000.000000007</v>
      </c>
    </row>
    <row r="29" spans="1:7" ht="15">
      <c r="A29" s="3" t="s">
        <v>38</v>
      </c>
      <c r="B29" s="8">
        <v>0.18</v>
      </c>
      <c r="C29" s="9">
        <v>295000</v>
      </c>
      <c r="D29" s="11">
        <v>45</v>
      </c>
      <c r="E29" t="s">
        <v>22</v>
      </c>
      <c r="F29" s="9">
        <f t="shared" si="1"/>
        <v>13275000</v>
      </c>
    </row>
    <row r="30" spans="1:7" ht="15">
      <c r="A30" s="3" t="s">
        <v>39</v>
      </c>
      <c r="B30" s="8">
        <v>0.18</v>
      </c>
      <c r="C30" s="9">
        <v>4200000</v>
      </c>
      <c r="D30" s="11">
        <v>5.86</v>
      </c>
      <c r="E30" t="s">
        <v>25</v>
      </c>
      <c r="F30" s="9">
        <f t="shared" si="1"/>
        <v>24612000</v>
      </c>
    </row>
    <row r="31" spans="1:7" ht="15">
      <c r="A31" s="3" t="s">
        <v>40</v>
      </c>
      <c r="B31" s="8">
        <v>0.18</v>
      </c>
      <c r="C31" s="9">
        <v>65000</v>
      </c>
      <c r="D31" s="11">
        <v>78.17</v>
      </c>
      <c r="E31" t="s">
        <v>22</v>
      </c>
      <c r="F31" s="9">
        <f t="shared" si="1"/>
        <v>5081050</v>
      </c>
    </row>
    <row r="32" spans="1:7" ht="15">
      <c r="A32" s="23" t="s">
        <v>41</v>
      </c>
      <c r="B32" s="24"/>
      <c r="C32" s="25"/>
      <c r="D32" s="26"/>
      <c r="E32" s="27"/>
      <c r="F32" s="10">
        <f>SUM(F21:F31)</f>
        <v>281446750</v>
      </c>
      <c r="G32" s="6"/>
    </row>
    <row r="33" spans="1:7" ht="15">
      <c r="A33" s="18" t="s">
        <v>42</v>
      </c>
      <c r="B33" s="19"/>
      <c r="C33" s="20"/>
      <c r="D33" s="21"/>
      <c r="E33" s="22"/>
      <c r="F33" s="20"/>
      <c r="G33" s="22"/>
    </row>
    <row r="34" spans="1:7" ht="15">
      <c r="A34" s="3" t="s">
        <v>43</v>
      </c>
      <c r="B34" s="8">
        <v>0.18</v>
      </c>
      <c r="C34" s="9">
        <v>445000</v>
      </c>
      <c r="D34" s="11">
        <v>147.9</v>
      </c>
      <c r="E34" t="s">
        <v>22</v>
      </c>
      <c r="F34" s="9">
        <f>C34*D34</f>
        <v>65815500</v>
      </c>
    </row>
    <row r="35" spans="1:7" ht="15">
      <c r="A35" s="3" t="s">
        <v>44</v>
      </c>
      <c r="B35" s="8">
        <v>0.18</v>
      </c>
      <c r="C35" s="9">
        <v>880000</v>
      </c>
      <c r="D35" s="11">
        <v>150</v>
      </c>
      <c r="E35" t="s">
        <v>22</v>
      </c>
      <c r="F35" s="9">
        <f>C35*D35</f>
        <v>132000000</v>
      </c>
    </row>
    <row r="36" spans="1:7" ht="15">
      <c r="A36" s="28" t="s">
        <v>45</v>
      </c>
      <c r="B36" s="29"/>
      <c r="C36" s="30"/>
      <c r="D36" s="31"/>
      <c r="E36" s="32"/>
      <c r="F36" s="30"/>
      <c r="G36" s="32"/>
    </row>
    <row r="37" spans="1:7" ht="15">
      <c r="A37" s="3" t="s">
        <v>46</v>
      </c>
      <c r="B37" s="8">
        <v>0.18</v>
      </c>
      <c r="C37" s="9">
        <v>50000</v>
      </c>
      <c r="D37" s="11">
        <v>82.36</v>
      </c>
      <c r="E37" t="s">
        <v>22</v>
      </c>
      <c r="F37" s="9">
        <f t="shared" ref="F37:F43" si="2">C37*D37</f>
        <v>4118000</v>
      </c>
    </row>
    <row r="38" spans="1:7" ht="15">
      <c r="A38" s="3" t="s">
        <v>47</v>
      </c>
      <c r="B38" s="8">
        <v>0.18</v>
      </c>
      <c r="C38" s="9">
        <v>50000</v>
      </c>
      <c r="D38" s="11">
        <v>59.84</v>
      </c>
      <c r="E38" t="s">
        <v>22</v>
      </c>
      <c r="F38" s="9">
        <f t="shared" si="2"/>
        <v>2992000</v>
      </c>
    </row>
    <row r="39" spans="1:7" ht="15">
      <c r="A39" s="3" t="s">
        <v>48</v>
      </c>
      <c r="B39" s="8">
        <v>0.18</v>
      </c>
      <c r="C39" s="9">
        <v>50000</v>
      </c>
      <c r="D39" s="11">
        <v>6.78</v>
      </c>
      <c r="E39" t="s">
        <v>22</v>
      </c>
      <c r="F39" s="9">
        <f t="shared" si="2"/>
        <v>339000</v>
      </c>
    </row>
    <row r="40" spans="1:7" ht="15">
      <c r="A40" s="3" t="s">
        <v>49</v>
      </c>
      <c r="B40" s="8">
        <v>0.18</v>
      </c>
      <c r="C40" s="9">
        <v>50000</v>
      </c>
      <c r="D40" s="11">
        <v>234.36</v>
      </c>
      <c r="E40" t="s">
        <v>22</v>
      </c>
      <c r="F40" s="9">
        <f t="shared" si="2"/>
        <v>11718000</v>
      </c>
    </row>
    <row r="41" spans="1:7" ht="15">
      <c r="A41" s="3" t="s">
        <v>50</v>
      </c>
      <c r="B41" s="8">
        <v>0.18</v>
      </c>
      <c r="C41" s="9">
        <v>45000</v>
      </c>
      <c r="D41" s="11">
        <v>65.239999999999995</v>
      </c>
      <c r="E41" t="s">
        <v>22</v>
      </c>
      <c r="F41" s="9">
        <f t="shared" si="2"/>
        <v>2935800</v>
      </c>
    </row>
    <row r="42" spans="1:7" ht="15">
      <c r="A42" s="3" t="s">
        <v>51</v>
      </c>
      <c r="B42" s="8">
        <v>0.18</v>
      </c>
      <c r="C42" s="9">
        <v>6145250</v>
      </c>
      <c r="D42" s="11">
        <v>35.799999999999997</v>
      </c>
      <c r="E42" t="s">
        <v>22</v>
      </c>
      <c r="F42" s="9">
        <f t="shared" si="2"/>
        <v>219999949.99999997</v>
      </c>
    </row>
    <row r="43" spans="1:7" ht="15">
      <c r="A43" s="3" t="s">
        <v>52</v>
      </c>
      <c r="B43" s="8">
        <v>0.18</v>
      </c>
      <c r="C43" s="9">
        <v>150000</v>
      </c>
      <c r="D43" s="11">
        <v>150</v>
      </c>
      <c r="E43" t="s">
        <v>14</v>
      </c>
      <c r="F43" s="9">
        <f t="shared" si="2"/>
        <v>22500000</v>
      </c>
    </row>
    <row r="44" spans="1:7" ht="15">
      <c r="A44" s="23" t="s">
        <v>53</v>
      </c>
      <c r="B44" s="24"/>
      <c r="C44" s="25"/>
      <c r="D44" s="26"/>
      <c r="E44" s="27"/>
      <c r="F44" s="10">
        <f>SUM(F34:F43)</f>
        <v>462418250</v>
      </c>
      <c r="G44" s="6"/>
    </row>
    <row r="45" spans="1:7" ht="15">
      <c r="A45" s="18" t="s">
        <v>54</v>
      </c>
      <c r="B45" s="19"/>
      <c r="C45" s="20"/>
      <c r="D45" s="21"/>
      <c r="E45" s="22"/>
      <c r="F45" s="20"/>
      <c r="G45" s="22"/>
    </row>
    <row r="46" spans="1:7" ht="15">
      <c r="A46" s="3" t="s">
        <v>55</v>
      </c>
      <c r="B46" s="8">
        <v>0.18</v>
      </c>
      <c r="C46" s="9">
        <v>350000</v>
      </c>
      <c r="D46" s="11">
        <v>59.84</v>
      </c>
      <c r="E46" t="s">
        <v>22</v>
      </c>
      <c r="F46" s="9">
        <f>C46*D46</f>
        <v>20944000</v>
      </c>
    </row>
    <row r="47" spans="1:7" ht="30">
      <c r="A47" s="3" t="s">
        <v>56</v>
      </c>
      <c r="B47" s="8">
        <v>0.18</v>
      </c>
      <c r="C47" s="9">
        <v>420000</v>
      </c>
      <c r="D47" s="11">
        <v>207.55</v>
      </c>
      <c r="E47" t="s">
        <v>22</v>
      </c>
      <c r="F47" s="9">
        <f>C47*D47</f>
        <v>87171000</v>
      </c>
    </row>
    <row r="48" spans="1:7" ht="15">
      <c r="A48" s="23" t="s">
        <v>57</v>
      </c>
      <c r="B48" s="24"/>
      <c r="C48" s="25"/>
      <c r="D48" s="26"/>
      <c r="E48" s="27"/>
      <c r="F48" s="10">
        <f>SUM(F46:F47)</f>
        <v>108115000</v>
      </c>
      <c r="G48" s="6"/>
    </row>
    <row r="49" spans="1:7" ht="15">
      <c r="A49" s="18" t="s">
        <v>58</v>
      </c>
      <c r="B49" s="19"/>
      <c r="C49" s="20"/>
      <c r="D49" s="21"/>
      <c r="E49" s="22"/>
      <c r="F49" s="20"/>
      <c r="G49" s="22"/>
    </row>
    <row r="50" spans="1:7" ht="15">
      <c r="A50" s="3" t="s">
        <v>59</v>
      </c>
      <c r="B50" s="8">
        <v>0.18</v>
      </c>
      <c r="C50" s="9">
        <v>6300000</v>
      </c>
      <c r="D50" s="11">
        <v>1</v>
      </c>
      <c r="E50" t="s">
        <v>14</v>
      </c>
      <c r="F50" s="9">
        <f>C50*D50</f>
        <v>6300000</v>
      </c>
    </row>
    <row r="51" spans="1:7" ht="15">
      <c r="A51" s="23" t="s">
        <v>60</v>
      </c>
      <c r="B51" s="24"/>
      <c r="C51" s="25"/>
      <c r="D51" s="26"/>
      <c r="E51" s="27"/>
      <c r="F51" s="10">
        <f>SUM(F50:F50)</f>
        <v>6300000</v>
      </c>
      <c r="G51" s="6"/>
    </row>
    <row r="52" spans="1:7" ht="15">
      <c r="A52" s="18" t="s">
        <v>61</v>
      </c>
      <c r="B52" s="19"/>
      <c r="C52" s="20"/>
      <c r="D52" s="21"/>
      <c r="E52" s="22"/>
      <c r="F52" s="20"/>
      <c r="G52" s="22"/>
    </row>
    <row r="53" spans="1:7" ht="15">
      <c r="A53" s="3" t="s">
        <v>62</v>
      </c>
      <c r="B53" s="8">
        <v>0.18</v>
      </c>
      <c r="C53" s="9">
        <v>6500000</v>
      </c>
      <c r="D53" s="11">
        <v>1</v>
      </c>
      <c r="E53" t="s">
        <v>14</v>
      </c>
      <c r="F53" s="9">
        <f>C53*D53</f>
        <v>6500000</v>
      </c>
    </row>
    <row r="54" spans="1:7" ht="15">
      <c r="A54" s="3" t="s">
        <v>63</v>
      </c>
      <c r="B54" s="8">
        <v>0.18</v>
      </c>
      <c r="C54" s="9">
        <v>5500000</v>
      </c>
      <c r="D54" s="11">
        <v>4</v>
      </c>
      <c r="E54" t="s">
        <v>14</v>
      </c>
      <c r="F54" s="9">
        <f>C54*D54</f>
        <v>22000000</v>
      </c>
    </row>
    <row r="55" spans="1:7" ht="15">
      <c r="A55" s="23" t="s">
        <v>64</v>
      </c>
      <c r="B55" s="24"/>
      <c r="C55" s="25"/>
      <c r="D55" s="26"/>
      <c r="E55" s="27"/>
      <c r="F55" s="10">
        <f>SUM(F53:F54)</f>
        <v>28500000</v>
      </c>
      <c r="G55" s="6"/>
    </row>
    <row r="56" spans="1:7" ht="15">
      <c r="A56" s="18" t="s">
        <v>65</v>
      </c>
      <c r="B56" s="19"/>
      <c r="C56" s="20"/>
      <c r="D56" s="21"/>
      <c r="E56" s="22"/>
      <c r="F56" s="20"/>
      <c r="G56" s="22"/>
    </row>
    <row r="57" spans="1:7" ht="15">
      <c r="A57" s="3" t="s">
        <v>66</v>
      </c>
      <c r="B57" s="8">
        <v>0.18</v>
      </c>
      <c r="C57" s="9">
        <v>650000</v>
      </c>
      <c r="D57" s="11">
        <v>41</v>
      </c>
      <c r="E57" t="s">
        <v>22</v>
      </c>
      <c r="F57" s="9">
        <f>C57*D57</f>
        <v>26650000</v>
      </c>
    </row>
    <row r="58" spans="1:7" ht="15">
      <c r="A58" s="3" t="s">
        <v>67</v>
      </c>
      <c r="B58" s="8">
        <v>0.18</v>
      </c>
      <c r="C58" s="9">
        <v>3880800</v>
      </c>
      <c r="D58" s="11">
        <v>7</v>
      </c>
      <c r="E58" t="s">
        <v>22</v>
      </c>
      <c r="F58" s="9">
        <f>C58*D58</f>
        <v>27165600</v>
      </c>
    </row>
    <row r="59" spans="1:7" ht="15">
      <c r="A59" s="3" t="s">
        <v>68</v>
      </c>
      <c r="B59" s="8">
        <v>0.18</v>
      </c>
      <c r="C59" s="9">
        <v>8316000</v>
      </c>
      <c r="D59" s="11">
        <v>4</v>
      </c>
      <c r="E59" t="s">
        <v>14</v>
      </c>
      <c r="F59" s="9">
        <f>C59*D59</f>
        <v>33264000</v>
      </c>
    </row>
    <row r="60" spans="1:7" ht="15">
      <c r="A60" s="3" t="s">
        <v>69</v>
      </c>
      <c r="B60" s="8">
        <v>0.18</v>
      </c>
      <c r="C60" s="9">
        <v>907200</v>
      </c>
      <c r="D60" s="11">
        <v>1</v>
      </c>
      <c r="E60" t="s">
        <v>14</v>
      </c>
      <c r="F60" s="9">
        <f>C60*D60</f>
        <v>907200</v>
      </c>
    </row>
    <row r="61" spans="1:7" ht="15">
      <c r="A61" s="23" t="s">
        <v>70</v>
      </c>
      <c r="B61" s="24"/>
      <c r="C61" s="25"/>
      <c r="D61" s="26"/>
      <c r="E61" s="27"/>
      <c r="F61" s="10">
        <f>SUM(F57:F60)</f>
        <v>87986800</v>
      </c>
      <c r="G61" s="6"/>
    </row>
    <row r="62" spans="1:7" ht="15">
      <c r="A62" s="18" t="s">
        <v>71</v>
      </c>
      <c r="B62" s="19"/>
      <c r="C62" s="20"/>
      <c r="D62" s="21"/>
      <c r="E62" s="22"/>
      <c r="F62" s="20"/>
      <c r="G62" s="22"/>
    </row>
    <row r="63" spans="1:7" ht="45">
      <c r="A63" s="3" t="s">
        <v>72</v>
      </c>
      <c r="B63" s="8">
        <v>0.18</v>
      </c>
      <c r="C63" s="9">
        <v>16500000</v>
      </c>
      <c r="D63" s="11">
        <v>1</v>
      </c>
      <c r="E63" t="s">
        <v>11</v>
      </c>
      <c r="F63" s="9">
        <f t="shared" ref="F63:F82" si="3">C63*D63</f>
        <v>16500000</v>
      </c>
    </row>
    <row r="64" spans="1:7" ht="15">
      <c r="A64" s="3" t="s">
        <v>73</v>
      </c>
      <c r="B64" s="8">
        <v>0.18</v>
      </c>
      <c r="C64" s="9">
        <v>96800000</v>
      </c>
      <c r="D64" s="11">
        <v>1</v>
      </c>
      <c r="E64" t="s">
        <v>14</v>
      </c>
      <c r="F64" s="9">
        <f t="shared" si="3"/>
        <v>96800000</v>
      </c>
    </row>
    <row r="65" spans="1:6" ht="15">
      <c r="A65" s="3" t="s">
        <v>74</v>
      </c>
      <c r="B65" s="8">
        <v>0.18</v>
      </c>
      <c r="C65" s="9">
        <v>205000</v>
      </c>
      <c r="D65" s="11">
        <v>65</v>
      </c>
      <c r="E65" t="s">
        <v>75</v>
      </c>
      <c r="F65" s="9">
        <f t="shared" si="3"/>
        <v>13325000</v>
      </c>
    </row>
    <row r="66" spans="1:6" ht="15">
      <c r="A66" s="3" t="s">
        <v>76</v>
      </c>
      <c r="B66" s="8">
        <v>0.18</v>
      </c>
      <c r="C66" s="9">
        <v>468000</v>
      </c>
      <c r="D66" s="11">
        <v>2</v>
      </c>
      <c r="E66" t="s">
        <v>14</v>
      </c>
      <c r="F66" s="9">
        <f t="shared" si="3"/>
        <v>936000</v>
      </c>
    </row>
    <row r="67" spans="1:6" ht="15">
      <c r="A67" s="3" t="s">
        <v>77</v>
      </c>
      <c r="B67" s="8">
        <v>0.18</v>
      </c>
      <c r="C67" s="9">
        <v>685000</v>
      </c>
      <c r="D67" s="11">
        <v>2</v>
      </c>
      <c r="E67" t="s">
        <v>14</v>
      </c>
      <c r="F67" s="9">
        <f t="shared" si="3"/>
        <v>1370000</v>
      </c>
    </row>
    <row r="68" spans="1:6" ht="15">
      <c r="A68" s="3" t="s">
        <v>78</v>
      </c>
      <c r="B68" s="8">
        <v>0.18</v>
      </c>
      <c r="C68" s="9">
        <v>24000</v>
      </c>
      <c r="D68" s="11">
        <v>1860</v>
      </c>
      <c r="E68" t="s">
        <v>75</v>
      </c>
      <c r="F68" s="9">
        <f t="shared" si="3"/>
        <v>44640000</v>
      </c>
    </row>
    <row r="69" spans="1:6" ht="15">
      <c r="A69" s="3" t="s">
        <v>79</v>
      </c>
      <c r="B69" s="8">
        <v>0.18</v>
      </c>
      <c r="C69" s="9">
        <v>18000</v>
      </c>
      <c r="D69" s="11">
        <v>1450</v>
      </c>
      <c r="E69" t="s">
        <v>75</v>
      </c>
      <c r="F69" s="9">
        <f t="shared" si="3"/>
        <v>26100000</v>
      </c>
    </row>
    <row r="70" spans="1:6" ht="15">
      <c r="A70" s="3" t="s">
        <v>80</v>
      </c>
      <c r="B70" s="8">
        <v>0.18</v>
      </c>
      <c r="C70" s="9">
        <v>14000</v>
      </c>
      <c r="D70" s="11">
        <v>900</v>
      </c>
      <c r="E70" t="s">
        <v>75</v>
      </c>
      <c r="F70" s="9">
        <f t="shared" si="3"/>
        <v>12600000</v>
      </c>
    </row>
    <row r="71" spans="1:6" ht="30">
      <c r="A71" s="3" t="s">
        <v>81</v>
      </c>
      <c r="B71" s="8">
        <v>0.18</v>
      </c>
      <c r="C71" s="9">
        <v>650000</v>
      </c>
      <c r="D71" s="11">
        <v>15</v>
      </c>
      <c r="E71" t="s">
        <v>14</v>
      </c>
      <c r="F71" s="9">
        <f t="shared" si="3"/>
        <v>9750000</v>
      </c>
    </row>
    <row r="72" spans="1:6" ht="15">
      <c r="A72" s="3" t="s">
        <v>82</v>
      </c>
      <c r="B72" s="8">
        <v>0.18</v>
      </c>
      <c r="C72" s="9">
        <v>650000</v>
      </c>
      <c r="D72" s="11">
        <v>6</v>
      </c>
      <c r="E72" t="s">
        <v>14</v>
      </c>
      <c r="F72" s="9">
        <f t="shared" si="3"/>
        <v>3900000</v>
      </c>
    </row>
    <row r="73" spans="1:6" ht="15">
      <c r="A73" s="3" t="s">
        <v>83</v>
      </c>
      <c r="B73" s="8">
        <v>0.18</v>
      </c>
      <c r="C73" s="9">
        <v>95000</v>
      </c>
      <c r="D73" s="11">
        <v>5</v>
      </c>
      <c r="E73" t="s">
        <v>14</v>
      </c>
      <c r="F73" s="9">
        <f t="shared" si="3"/>
        <v>475000</v>
      </c>
    </row>
    <row r="74" spans="1:6" ht="15">
      <c r="A74" s="3" t="s">
        <v>84</v>
      </c>
      <c r="B74" s="8">
        <v>0.18</v>
      </c>
      <c r="C74" s="9">
        <v>21000</v>
      </c>
      <c r="D74" s="11">
        <v>30</v>
      </c>
      <c r="E74" t="s">
        <v>14</v>
      </c>
      <c r="F74" s="9">
        <f t="shared" si="3"/>
        <v>630000</v>
      </c>
    </row>
    <row r="75" spans="1:6" ht="15">
      <c r="A75" s="3" t="s">
        <v>85</v>
      </c>
      <c r="B75" s="8">
        <v>0.18</v>
      </c>
      <c r="C75" s="9">
        <v>550000</v>
      </c>
      <c r="D75" s="11">
        <v>34</v>
      </c>
      <c r="E75" t="s">
        <v>14</v>
      </c>
      <c r="F75" s="9">
        <f t="shared" si="3"/>
        <v>18700000</v>
      </c>
    </row>
    <row r="76" spans="1:6" ht="15">
      <c r="A76" s="3" t="s">
        <v>86</v>
      </c>
      <c r="B76" s="8">
        <v>0.18</v>
      </c>
      <c r="C76" s="9">
        <v>265000</v>
      </c>
      <c r="D76" s="11">
        <v>54</v>
      </c>
      <c r="E76" t="s">
        <v>14</v>
      </c>
      <c r="F76" s="9">
        <f t="shared" si="3"/>
        <v>14310000</v>
      </c>
    </row>
    <row r="77" spans="1:6" ht="15">
      <c r="A77" s="3" t="s">
        <v>87</v>
      </c>
      <c r="B77" s="8">
        <v>0.18</v>
      </c>
      <c r="C77" s="9">
        <v>145000</v>
      </c>
      <c r="D77" s="11">
        <v>10</v>
      </c>
      <c r="E77" t="s">
        <v>14</v>
      </c>
      <c r="F77" s="9">
        <f t="shared" si="3"/>
        <v>1450000</v>
      </c>
    </row>
    <row r="78" spans="1:6" ht="15">
      <c r="A78" s="3" t="s">
        <v>88</v>
      </c>
      <c r="B78" s="8">
        <v>0.18</v>
      </c>
      <c r="C78" s="9">
        <v>8500000</v>
      </c>
      <c r="D78" s="11">
        <v>1</v>
      </c>
      <c r="E78" t="s">
        <v>14</v>
      </c>
      <c r="F78" s="9">
        <f t="shared" si="3"/>
        <v>8500000</v>
      </c>
    </row>
    <row r="79" spans="1:6" ht="15">
      <c r="A79" s="3" t="s">
        <v>89</v>
      </c>
      <c r="B79" s="8">
        <v>0.18</v>
      </c>
      <c r="C79" s="9">
        <v>3650000</v>
      </c>
      <c r="D79" s="11">
        <v>3</v>
      </c>
      <c r="E79" t="s">
        <v>14</v>
      </c>
      <c r="F79" s="9">
        <f t="shared" si="3"/>
        <v>10950000</v>
      </c>
    </row>
    <row r="80" spans="1:6" ht="15">
      <c r="A80" s="3" t="s">
        <v>90</v>
      </c>
      <c r="B80" s="8">
        <v>0.18</v>
      </c>
      <c r="C80" s="9">
        <v>18500000</v>
      </c>
      <c r="D80" s="11">
        <v>1</v>
      </c>
      <c r="E80" t="s">
        <v>14</v>
      </c>
      <c r="F80" s="9">
        <f t="shared" si="3"/>
        <v>18500000</v>
      </c>
    </row>
    <row r="81" spans="1:7" ht="15">
      <c r="A81" s="3" t="s">
        <v>91</v>
      </c>
      <c r="B81" s="8">
        <v>0.18</v>
      </c>
      <c r="C81" s="9">
        <v>975000</v>
      </c>
      <c r="D81" s="11">
        <v>6</v>
      </c>
      <c r="E81" t="s">
        <v>14</v>
      </c>
      <c r="F81" s="9">
        <f t="shared" si="3"/>
        <v>5850000</v>
      </c>
    </row>
    <row r="82" spans="1:7" ht="15">
      <c r="A82" s="3" t="s">
        <v>92</v>
      </c>
      <c r="B82" s="8">
        <v>0.18</v>
      </c>
      <c r="C82" s="9">
        <v>150000000</v>
      </c>
      <c r="D82" s="11">
        <v>1</v>
      </c>
      <c r="E82" t="s">
        <v>14</v>
      </c>
      <c r="F82" s="9">
        <f t="shared" si="3"/>
        <v>150000000</v>
      </c>
    </row>
    <row r="83" spans="1:7" ht="15">
      <c r="A83" s="23" t="s">
        <v>93</v>
      </c>
      <c r="B83" s="24"/>
      <c r="C83" s="25"/>
      <c r="D83" s="26"/>
      <c r="E83" s="27"/>
      <c r="F83" s="10">
        <f>SUM(F63:F82)</f>
        <v>455286000</v>
      </c>
      <c r="G83" s="6"/>
    </row>
    <row r="84" spans="1:7" ht="15">
      <c r="A84" s="18" t="s">
        <v>94</v>
      </c>
      <c r="B84" s="19"/>
      <c r="C84" s="20"/>
      <c r="D84" s="21"/>
      <c r="E84" s="22"/>
      <c r="F84" s="20"/>
      <c r="G84" s="22"/>
    </row>
    <row r="85" spans="1:7" ht="15">
      <c r="A85" s="3" t="s">
        <v>95</v>
      </c>
      <c r="B85" s="8">
        <v>0.18</v>
      </c>
      <c r="C85" s="9">
        <v>5600000</v>
      </c>
      <c r="D85" s="11">
        <v>8</v>
      </c>
      <c r="E85" t="s">
        <v>14</v>
      </c>
      <c r="F85" s="9">
        <f>C85*D85</f>
        <v>44800000</v>
      </c>
    </row>
    <row r="86" spans="1:7" ht="15">
      <c r="A86" s="3" t="s">
        <v>96</v>
      </c>
      <c r="B86" s="8">
        <v>0.18</v>
      </c>
      <c r="C86" s="9">
        <v>2650000</v>
      </c>
      <c r="D86" s="11">
        <v>8</v>
      </c>
      <c r="E86" t="s">
        <v>14</v>
      </c>
      <c r="F86" s="9">
        <f>C86*D86</f>
        <v>21200000</v>
      </c>
    </row>
    <row r="87" spans="1:7" ht="15">
      <c r="A87" s="23" t="s">
        <v>97</v>
      </c>
      <c r="B87" s="24"/>
      <c r="C87" s="25"/>
      <c r="D87" s="26"/>
      <c r="E87" s="27"/>
      <c r="F87" s="10">
        <f>SUM(F85:F86)</f>
        <v>66000000</v>
      </c>
      <c r="G87" s="6"/>
    </row>
    <row r="88" spans="1:7" ht="15">
      <c r="A88" s="18" t="s">
        <v>98</v>
      </c>
      <c r="B88" s="19"/>
      <c r="C88" s="20"/>
      <c r="D88" s="21"/>
      <c r="E88" s="22"/>
      <c r="F88" s="20"/>
      <c r="G88" s="22"/>
    </row>
    <row r="89" spans="1:7" ht="15">
      <c r="A89" s="3" t="s">
        <v>99</v>
      </c>
      <c r="B89" s="8">
        <v>0.18</v>
      </c>
      <c r="C89" s="9">
        <v>18500000</v>
      </c>
      <c r="D89" s="11">
        <v>1</v>
      </c>
      <c r="E89" t="s">
        <v>14</v>
      </c>
      <c r="F89" s="9">
        <f t="shared" ref="F89:F95" si="4">C89*D89</f>
        <v>18500000</v>
      </c>
    </row>
    <row r="90" spans="1:7" ht="15">
      <c r="A90" s="3" t="s">
        <v>100</v>
      </c>
      <c r="B90" s="8">
        <v>0.18</v>
      </c>
      <c r="C90" s="9">
        <v>16240000</v>
      </c>
      <c r="D90" s="11">
        <v>1</v>
      </c>
      <c r="E90" t="s">
        <v>14</v>
      </c>
      <c r="F90" s="9">
        <f t="shared" si="4"/>
        <v>16240000</v>
      </c>
    </row>
    <row r="91" spans="1:7" ht="15">
      <c r="A91" s="3" t="s">
        <v>101</v>
      </c>
      <c r="B91" s="8">
        <v>0.18</v>
      </c>
      <c r="C91" s="9">
        <v>0</v>
      </c>
      <c r="D91" s="11">
        <v>1</v>
      </c>
      <c r="E91" t="s">
        <v>14</v>
      </c>
      <c r="F91" s="9">
        <f t="shared" si="4"/>
        <v>0</v>
      </c>
    </row>
    <row r="92" spans="1:7" ht="15">
      <c r="A92" s="3" t="s">
        <v>102</v>
      </c>
      <c r="B92" s="8">
        <v>0.18</v>
      </c>
      <c r="C92" s="9">
        <v>0</v>
      </c>
      <c r="D92" s="11">
        <v>1</v>
      </c>
      <c r="E92" t="s">
        <v>14</v>
      </c>
      <c r="F92" s="9">
        <f t="shared" si="4"/>
        <v>0</v>
      </c>
    </row>
    <row r="93" spans="1:7" ht="15">
      <c r="A93" s="3" t="s">
        <v>103</v>
      </c>
      <c r="B93" s="8">
        <v>0.18</v>
      </c>
      <c r="C93" s="9">
        <v>0</v>
      </c>
      <c r="D93" s="11">
        <v>1</v>
      </c>
      <c r="E93" t="s">
        <v>14</v>
      </c>
      <c r="F93" s="9">
        <f t="shared" si="4"/>
        <v>0</v>
      </c>
    </row>
    <row r="94" spans="1:7" ht="15">
      <c r="A94" s="3" t="s">
        <v>104</v>
      </c>
      <c r="B94" s="8">
        <v>0.18</v>
      </c>
      <c r="C94" s="9">
        <v>0</v>
      </c>
      <c r="D94" s="11">
        <v>1</v>
      </c>
      <c r="E94" t="s">
        <v>14</v>
      </c>
      <c r="F94" s="9">
        <f t="shared" si="4"/>
        <v>0</v>
      </c>
    </row>
    <row r="95" spans="1:7" ht="30">
      <c r="A95" s="3" t="s">
        <v>105</v>
      </c>
      <c r="B95" s="8">
        <v>0.18</v>
      </c>
      <c r="C95" s="9">
        <v>250000</v>
      </c>
      <c r="D95" s="11">
        <v>24.22</v>
      </c>
      <c r="E95" t="s">
        <v>14</v>
      </c>
      <c r="F95" s="9">
        <f t="shared" si="4"/>
        <v>6055000</v>
      </c>
    </row>
    <row r="96" spans="1:7" ht="15">
      <c r="A96" s="23" t="s">
        <v>106</v>
      </c>
      <c r="B96" s="24"/>
      <c r="C96" s="25"/>
      <c r="D96" s="26"/>
      <c r="E96" s="27"/>
      <c r="F96" s="10">
        <f>SUM(F89:F95)</f>
        <v>40795000</v>
      </c>
      <c r="G96" s="6"/>
    </row>
    <row r="97" spans="1:7" ht="15">
      <c r="A97" s="18" t="s">
        <v>107</v>
      </c>
      <c r="B97" s="19"/>
      <c r="C97" s="20"/>
      <c r="D97" s="21"/>
      <c r="E97" s="22"/>
      <c r="F97" s="20"/>
      <c r="G97" s="22"/>
    </row>
    <row r="98" spans="1:7" ht="15">
      <c r="A98" s="3" t="s">
        <v>108</v>
      </c>
      <c r="B98" s="8">
        <v>0.18</v>
      </c>
      <c r="C98" s="9">
        <v>85000</v>
      </c>
      <c r="D98" s="11">
        <v>190.35</v>
      </c>
      <c r="E98" t="s">
        <v>22</v>
      </c>
      <c r="F98" s="9">
        <f t="shared" ref="F98:F103" si="5">C98*D98</f>
        <v>16179750</v>
      </c>
    </row>
    <row r="99" spans="1:7" ht="15">
      <c r="A99" s="3" t="s">
        <v>109</v>
      </c>
      <c r="B99" s="8">
        <v>0.18</v>
      </c>
      <c r="C99" s="9">
        <v>75000</v>
      </c>
      <c r="D99" s="11">
        <v>190.35</v>
      </c>
      <c r="E99" t="s">
        <v>22</v>
      </c>
      <c r="F99" s="9">
        <f t="shared" si="5"/>
        <v>14276250</v>
      </c>
    </row>
    <row r="100" spans="1:7" ht="15">
      <c r="A100" s="3" t="s">
        <v>110</v>
      </c>
      <c r="B100" s="8">
        <v>0.18</v>
      </c>
      <c r="C100" s="9">
        <v>10500000</v>
      </c>
      <c r="D100" s="11">
        <v>1</v>
      </c>
      <c r="E100" t="s">
        <v>14</v>
      </c>
      <c r="F100" s="9">
        <f t="shared" si="5"/>
        <v>10500000</v>
      </c>
    </row>
    <row r="101" spans="1:7" ht="15">
      <c r="A101" s="3" t="s">
        <v>111</v>
      </c>
      <c r="B101" s="8">
        <v>0.18</v>
      </c>
      <c r="C101" s="9">
        <v>85000</v>
      </c>
      <c r="D101" s="11">
        <v>167.52</v>
      </c>
      <c r="E101" t="s">
        <v>22</v>
      </c>
      <c r="F101" s="9">
        <f t="shared" si="5"/>
        <v>14239200</v>
      </c>
    </row>
    <row r="102" spans="1:7" ht="15">
      <c r="A102" s="3" t="s">
        <v>112</v>
      </c>
      <c r="B102" s="8">
        <v>0.18</v>
      </c>
      <c r="C102" s="9">
        <v>95000</v>
      </c>
      <c r="D102" s="11">
        <v>167.52</v>
      </c>
      <c r="E102" t="s">
        <v>22</v>
      </c>
      <c r="F102" s="9">
        <f t="shared" si="5"/>
        <v>15914400.000000002</v>
      </c>
    </row>
    <row r="103" spans="1:7" ht="15">
      <c r="A103" s="3" t="s">
        <v>113</v>
      </c>
      <c r="B103" s="8">
        <v>0.18</v>
      </c>
      <c r="C103" s="9">
        <v>3500000</v>
      </c>
      <c r="D103" s="11">
        <v>1</v>
      </c>
      <c r="E103" t="s">
        <v>11</v>
      </c>
      <c r="F103" s="9">
        <f t="shared" si="5"/>
        <v>3500000</v>
      </c>
    </row>
    <row r="104" spans="1:7" ht="15">
      <c r="A104" s="23" t="s">
        <v>114</v>
      </c>
      <c r="B104" s="24"/>
      <c r="C104" s="25"/>
      <c r="D104" s="26"/>
      <c r="E104" s="27"/>
      <c r="F104" s="10">
        <f>SUM(F98:F103)</f>
        <v>74609600</v>
      </c>
      <c r="G104" s="6"/>
    </row>
    <row r="105" spans="1:7" ht="15">
      <c r="A105" s="18" t="s">
        <v>115</v>
      </c>
      <c r="B105" s="19"/>
      <c r="C105" s="20"/>
      <c r="D105" s="21"/>
      <c r="E105" s="22"/>
      <c r="F105" s="20"/>
      <c r="G105" s="22"/>
    </row>
    <row r="106" spans="1:7" ht="30">
      <c r="A106" s="3" t="s">
        <v>116</v>
      </c>
      <c r="B106" s="8">
        <v>0.18</v>
      </c>
      <c r="C106" s="9">
        <v>4800000</v>
      </c>
      <c r="D106" s="11">
        <v>11.86</v>
      </c>
      <c r="E106" t="s">
        <v>25</v>
      </c>
      <c r="F106" s="9">
        <f>C106*D106</f>
        <v>56928000</v>
      </c>
    </row>
    <row r="107" spans="1:7" ht="15">
      <c r="A107" s="3" t="s">
        <v>117</v>
      </c>
      <c r="B107" s="8">
        <v>0.18</v>
      </c>
      <c r="C107" s="9">
        <v>165000</v>
      </c>
      <c r="D107" s="11">
        <v>60</v>
      </c>
      <c r="E107" t="s">
        <v>75</v>
      </c>
      <c r="F107" s="9">
        <f>C107*D107</f>
        <v>9900000</v>
      </c>
    </row>
    <row r="108" spans="1:7" ht="15">
      <c r="A108" s="23" t="s">
        <v>118</v>
      </c>
      <c r="B108" s="24"/>
      <c r="C108" s="25"/>
      <c r="D108" s="26"/>
      <c r="E108" s="27"/>
      <c r="F108" s="10">
        <f>SUM(F106:F107)</f>
        <v>66828000</v>
      </c>
      <c r="G108" s="6"/>
    </row>
    <row r="109" spans="1:7" ht="15">
      <c r="A109" s="18" t="s">
        <v>119</v>
      </c>
      <c r="B109" s="19"/>
      <c r="C109" s="20"/>
      <c r="D109" s="21"/>
      <c r="E109" s="22"/>
      <c r="F109" s="20"/>
      <c r="G109" s="22"/>
    </row>
    <row r="110" spans="1:7" s="38" customFormat="1" ht="15">
      <c r="A110" s="34" t="s">
        <v>30</v>
      </c>
      <c r="B110" s="35">
        <v>0.18</v>
      </c>
      <c r="C110" s="36">
        <v>5800000</v>
      </c>
      <c r="D110" s="37">
        <v>0</v>
      </c>
      <c r="E110" s="38" t="s">
        <v>25</v>
      </c>
      <c r="F110" s="36">
        <f t="shared" ref="F110:F117" si="6">C110*D110</f>
        <v>0</v>
      </c>
    </row>
    <row r="111" spans="1:7" s="38" customFormat="1" ht="15">
      <c r="A111" s="34" t="s">
        <v>120</v>
      </c>
      <c r="B111" s="35">
        <v>0.18</v>
      </c>
      <c r="C111" s="36">
        <v>350000</v>
      </c>
      <c r="D111" s="37">
        <v>0</v>
      </c>
      <c r="E111" s="38" t="s">
        <v>22</v>
      </c>
      <c r="F111" s="36">
        <f t="shared" si="6"/>
        <v>0</v>
      </c>
    </row>
    <row r="112" spans="1:7" s="38" customFormat="1" ht="15">
      <c r="A112" s="34" t="s">
        <v>32</v>
      </c>
      <c r="B112" s="35">
        <v>0.18</v>
      </c>
      <c r="C112" s="36">
        <v>650000</v>
      </c>
      <c r="D112" s="37">
        <v>0</v>
      </c>
      <c r="E112" s="38" t="s">
        <v>22</v>
      </c>
      <c r="F112" s="36">
        <f t="shared" si="6"/>
        <v>0</v>
      </c>
    </row>
    <row r="113" spans="1:7" s="38" customFormat="1" ht="15">
      <c r="A113" s="34" t="s">
        <v>33</v>
      </c>
      <c r="B113" s="35">
        <v>0.18</v>
      </c>
      <c r="C113" s="36">
        <v>65000</v>
      </c>
      <c r="D113" s="37">
        <v>0</v>
      </c>
      <c r="E113" s="38" t="s">
        <v>22</v>
      </c>
      <c r="F113" s="36">
        <f t="shared" si="6"/>
        <v>0</v>
      </c>
    </row>
    <row r="114" spans="1:7" s="38" customFormat="1" ht="15">
      <c r="A114" s="34" t="s">
        <v>34</v>
      </c>
      <c r="B114" s="35">
        <v>0.18</v>
      </c>
      <c r="C114" s="36">
        <v>65000</v>
      </c>
      <c r="D114" s="37">
        <v>0</v>
      </c>
      <c r="E114" s="38" t="s">
        <v>22</v>
      </c>
      <c r="F114" s="36">
        <f t="shared" si="6"/>
        <v>0</v>
      </c>
    </row>
    <row r="115" spans="1:7" ht="15">
      <c r="A115" s="3" t="s">
        <v>35</v>
      </c>
      <c r="B115" s="8">
        <v>0.18</v>
      </c>
      <c r="C115" s="9">
        <v>20000000</v>
      </c>
      <c r="D115" s="11">
        <v>1</v>
      </c>
      <c r="E115" t="s">
        <v>20</v>
      </c>
      <c r="F115" s="9">
        <f t="shared" si="6"/>
        <v>20000000</v>
      </c>
    </row>
    <row r="116" spans="1:7" ht="15">
      <c r="A116" s="3" t="s">
        <v>36</v>
      </c>
      <c r="B116" s="8">
        <v>0.18</v>
      </c>
      <c r="C116" s="9">
        <v>65000</v>
      </c>
      <c r="D116" s="11">
        <v>53.02</v>
      </c>
      <c r="E116" t="s">
        <v>22</v>
      </c>
      <c r="F116" s="9">
        <f t="shared" si="6"/>
        <v>3446300</v>
      </c>
    </row>
    <row r="117" spans="1:7" ht="30">
      <c r="A117" s="3" t="s">
        <v>37</v>
      </c>
      <c r="B117" s="8">
        <v>0.18</v>
      </c>
      <c r="C117" s="9">
        <v>250000</v>
      </c>
      <c r="D117" s="11">
        <v>263.04000000000002</v>
      </c>
      <c r="E117" t="s">
        <v>22</v>
      </c>
      <c r="F117" s="9">
        <f t="shared" si="6"/>
        <v>65760000.000000007</v>
      </c>
    </row>
    <row r="118" spans="1:7" ht="15">
      <c r="A118" s="23" t="s">
        <v>121</v>
      </c>
      <c r="B118" s="24"/>
      <c r="C118" s="25"/>
      <c r="D118" s="26"/>
      <c r="E118" s="27"/>
      <c r="F118" s="10">
        <f>SUM(F110:F117)</f>
        <v>89206300</v>
      </c>
      <c r="G118" s="6"/>
    </row>
    <row r="119" spans="1:7" ht="15">
      <c r="A119" s="18" t="s">
        <v>122</v>
      </c>
      <c r="B119" s="19"/>
      <c r="C119" s="20"/>
      <c r="D119" s="21"/>
      <c r="E119" s="22"/>
      <c r="F119" s="20"/>
      <c r="G119" s="22"/>
    </row>
    <row r="120" spans="1:7" ht="15">
      <c r="A120" s="3" t="s">
        <v>123</v>
      </c>
      <c r="B120" s="8">
        <v>0.18</v>
      </c>
      <c r="C120" s="9">
        <v>445000</v>
      </c>
      <c r="D120" s="11">
        <v>147.9</v>
      </c>
      <c r="E120" t="s">
        <v>22</v>
      </c>
      <c r="F120" s="9">
        <f>C120*D120</f>
        <v>65815500</v>
      </c>
    </row>
    <row r="121" spans="1:7" ht="15">
      <c r="A121" s="3" t="s">
        <v>44</v>
      </c>
      <c r="B121" s="8">
        <v>0.18</v>
      </c>
      <c r="C121" s="9">
        <v>880000</v>
      </c>
      <c r="D121" s="11">
        <v>150</v>
      </c>
      <c r="E121" t="s">
        <v>22</v>
      </c>
      <c r="F121" s="9">
        <f>C121*D121</f>
        <v>132000000</v>
      </c>
    </row>
    <row r="122" spans="1:7" ht="15">
      <c r="A122" s="23" t="s">
        <v>124</v>
      </c>
      <c r="B122" s="24"/>
      <c r="C122" s="25"/>
      <c r="D122" s="26"/>
      <c r="E122" s="27"/>
      <c r="F122" s="10">
        <f>SUM(F120:F121)</f>
        <v>197815500</v>
      </c>
      <c r="G122" s="6"/>
    </row>
    <row r="123" spans="1:7" ht="15">
      <c r="A123" s="18" t="s">
        <v>125</v>
      </c>
      <c r="B123" s="19"/>
      <c r="C123" s="20"/>
      <c r="D123" s="21"/>
      <c r="E123" s="22"/>
      <c r="F123" s="20"/>
      <c r="G123" s="22"/>
    </row>
    <row r="124" spans="1:7" ht="15">
      <c r="A124" s="3" t="s">
        <v>46</v>
      </c>
      <c r="B124" s="8">
        <v>0.18</v>
      </c>
      <c r="C124" s="9">
        <v>50000</v>
      </c>
      <c r="D124" s="11">
        <v>116.65</v>
      </c>
      <c r="E124" t="s">
        <v>22</v>
      </c>
      <c r="F124" s="9">
        <f t="shared" ref="F124:F129" si="7">C124*D124</f>
        <v>5832500</v>
      </c>
    </row>
    <row r="125" spans="1:7" ht="15">
      <c r="A125" s="3" t="s">
        <v>47</v>
      </c>
      <c r="B125" s="8">
        <v>0.18</v>
      </c>
      <c r="C125" s="9">
        <v>50000</v>
      </c>
      <c r="D125" s="11">
        <v>26.42</v>
      </c>
      <c r="E125" t="s">
        <v>22</v>
      </c>
      <c r="F125" s="9">
        <f t="shared" si="7"/>
        <v>1321000</v>
      </c>
    </row>
    <row r="126" spans="1:7" ht="15">
      <c r="A126" s="3" t="s">
        <v>48</v>
      </c>
      <c r="B126" s="8">
        <v>0.18</v>
      </c>
      <c r="C126" s="9">
        <v>50000</v>
      </c>
      <c r="D126" s="11">
        <v>12</v>
      </c>
      <c r="E126" t="s">
        <v>22</v>
      </c>
      <c r="F126" s="9">
        <f t="shared" si="7"/>
        <v>600000</v>
      </c>
    </row>
    <row r="127" spans="1:7" s="38" customFormat="1" ht="15">
      <c r="A127" s="34" t="s">
        <v>49</v>
      </c>
      <c r="B127" s="35">
        <v>0.18</v>
      </c>
      <c r="C127" s="36">
        <v>50000</v>
      </c>
      <c r="D127" s="37">
        <v>0</v>
      </c>
      <c r="E127" s="38" t="s">
        <v>14</v>
      </c>
      <c r="F127" s="36">
        <f t="shared" si="7"/>
        <v>0</v>
      </c>
    </row>
    <row r="128" spans="1:7" ht="15">
      <c r="A128" s="3" t="s">
        <v>50</v>
      </c>
      <c r="B128" s="8">
        <v>0.18</v>
      </c>
      <c r="C128" s="9">
        <v>45000</v>
      </c>
      <c r="D128" s="11">
        <v>65.239999999999995</v>
      </c>
      <c r="E128" t="s">
        <v>75</v>
      </c>
      <c r="F128" s="9">
        <f t="shared" si="7"/>
        <v>2935800</v>
      </c>
    </row>
    <row r="129" spans="1:7" ht="15">
      <c r="A129" s="3" t="s">
        <v>52</v>
      </c>
      <c r="B129" s="8">
        <v>0.18</v>
      </c>
      <c r="C129" s="9">
        <v>150000</v>
      </c>
      <c r="D129" s="11">
        <v>150</v>
      </c>
      <c r="E129" t="s">
        <v>14</v>
      </c>
      <c r="F129" s="9">
        <f t="shared" si="7"/>
        <v>22500000</v>
      </c>
    </row>
    <row r="130" spans="1:7" ht="15">
      <c r="A130" s="23" t="s">
        <v>126</v>
      </c>
      <c r="B130" s="24"/>
      <c r="C130" s="25"/>
      <c r="D130" s="26"/>
      <c r="E130" s="27"/>
      <c r="F130" s="10">
        <f>SUM(F124:F129)</f>
        <v>33189300</v>
      </c>
      <c r="G130" s="6"/>
    </row>
    <row r="131" spans="1:7" ht="15">
      <c r="A131" s="18" t="s">
        <v>127</v>
      </c>
      <c r="B131" s="19"/>
      <c r="C131" s="20"/>
      <c r="D131" s="21"/>
      <c r="E131" s="22"/>
      <c r="F131" s="20"/>
      <c r="G131" s="22"/>
    </row>
    <row r="132" spans="1:7" s="38" customFormat="1" ht="15">
      <c r="A132" s="34" t="s">
        <v>55</v>
      </c>
      <c r="B132" s="35">
        <v>0.18</v>
      </c>
      <c r="C132" s="36">
        <v>350000</v>
      </c>
      <c r="D132" s="37">
        <v>0</v>
      </c>
      <c r="E132" s="38" t="s">
        <v>22</v>
      </c>
      <c r="F132" s="36">
        <f>C132*D132</f>
        <v>0</v>
      </c>
    </row>
    <row r="133" spans="1:7" ht="15">
      <c r="A133" s="23" t="s">
        <v>128</v>
      </c>
      <c r="B133" s="24"/>
      <c r="C133" s="25"/>
      <c r="D133" s="26"/>
      <c r="E133" s="27"/>
      <c r="F133" s="10">
        <f>SUM(F132:F132)</f>
        <v>0</v>
      </c>
      <c r="G133" s="6"/>
    </row>
    <row r="134" spans="1:7" ht="15">
      <c r="A134" s="18" t="s">
        <v>129</v>
      </c>
      <c r="B134" s="19"/>
      <c r="C134" s="20"/>
      <c r="D134" s="21"/>
      <c r="E134" s="22"/>
      <c r="F134" s="20"/>
      <c r="G134" s="22"/>
    </row>
    <row r="135" spans="1:7" ht="15">
      <c r="A135" s="3" t="s">
        <v>59</v>
      </c>
      <c r="B135" s="8">
        <v>0.18</v>
      </c>
      <c r="C135" s="9">
        <v>6300000</v>
      </c>
      <c r="D135" s="11">
        <v>1</v>
      </c>
      <c r="E135" t="s">
        <v>14</v>
      </c>
      <c r="F135" s="9">
        <f>C135*D135</f>
        <v>6300000</v>
      </c>
    </row>
    <row r="136" spans="1:7" ht="15">
      <c r="A136" s="23" t="s">
        <v>130</v>
      </c>
      <c r="B136" s="24"/>
      <c r="C136" s="25"/>
      <c r="D136" s="26"/>
      <c r="E136" s="27"/>
      <c r="F136" s="10">
        <f>SUM(F135:F135)</f>
        <v>6300000</v>
      </c>
      <c r="G136" s="6"/>
    </row>
    <row r="137" spans="1:7" ht="15">
      <c r="A137" s="18" t="s">
        <v>131</v>
      </c>
      <c r="B137" s="19"/>
      <c r="C137" s="20"/>
      <c r="D137" s="21"/>
      <c r="E137" s="22"/>
      <c r="F137" s="20"/>
      <c r="G137" s="22"/>
    </row>
    <row r="138" spans="1:7" ht="15">
      <c r="A138" s="3" t="s">
        <v>132</v>
      </c>
      <c r="B138" s="8">
        <v>0.18</v>
      </c>
      <c r="C138" s="9">
        <v>6500000</v>
      </c>
      <c r="D138" s="11">
        <v>1</v>
      </c>
      <c r="E138" t="s">
        <v>14</v>
      </c>
      <c r="F138" s="9">
        <f>C138*D138</f>
        <v>6500000</v>
      </c>
    </row>
    <row r="139" spans="1:7" s="38" customFormat="1" ht="15">
      <c r="A139" s="34" t="s">
        <v>63</v>
      </c>
      <c r="B139" s="35">
        <v>0.18</v>
      </c>
      <c r="C139" s="36">
        <v>5500000</v>
      </c>
      <c r="D139" s="37">
        <v>0</v>
      </c>
      <c r="E139" s="38" t="s">
        <v>14</v>
      </c>
      <c r="F139" s="36">
        <f>C139*D139</f>
        <v>0</v>
      </c>
    </row>
    <row r="140" spans="1:7" ht="15">
      <c r="A140" s="23" t="s">
        <v>133</v>
      </c>
      <c r="B140" s="24"/>
      <c r="C140" s="25"/>
      <c r="D140" s="26"/>
      <c r="E140" s="27"/>
      <c r="F140" s="10">
        <f>SUM(F138:F139)</f>
        <v>6500000</v>
      </c>
      <c r="G140" s="6"/>
    </row>
    <row r="141" spans="1:7" ht="15">
      <c r="A141" s="18" t="s">
        <v>134</v>
      </c>
      <c r="B141" s="19"/>
      <c r="C141" s="20"/>
      <c r="D141" s="21"/>
      <c r="E141" s="22"/>
      <c r="F141" s="20"/>
      <c r="G141" s="22"/>
    </row>
    <row r="142" spans="1:7" s="38" customFormat="1" ht="15">
      <c r="A142" s="34" t="s">
        <v>135</v>
      </c>
      <c r="B142" s="35">
        <v>0.18</v>
      </c>
      <c r="C142" s="36">
        <v>3880800</v>
      </c>
      <c r="D142" s="37">
        <v>0</v>
      </c>
      <c r="E142" s="38" t="s">
        <v>14</v>
      </c>
      <c r="F142" s="36">
        <f>C142*D142</f>
        <v>0</v>
      </c>
    </row>
    <row r="143" spans="1:7" s="43" customFormat="1" ht="15">
      <c r="A143" s="39" t="s">
        <v>136</v>
      </c>
      <c r="B143" s="40">
        <v>0.18</v>
      </c>
      <c r="C143" s="41">
        <v>8316000</v>
      </c>
      <c r="D143" s="42">
        <v>7</v>
      </c>
      <c r="E143" s="43" t="s">
        <v>14</v>
      </c>
      <c r="F143" s="41">
        <f>C143*D143</f>
        <v>58212000</v>
      </c>
    </row>
    <row r="144" spans="1:7" ht="15">
      <c r="A144" s="3" t="s">
        <v>137</v>
      </c>
      <c r="B144" s="8">
        <v>0.18</v>
      </c>
      <c r="C144" s="9">
        <v>2550000</v>
      </c>
      <c r="D144" s="11">
        <v>41.83</v>
      </c>
      <c r="E144" t="s">
        <v>14</v>
      </c>
      <c r="F144" s="9">
        <f>C144*D144</f>
        <v>106666500</v>
      </c>
    </row>
    <row r="145" spans="1:7" ht="15">
      <c r="A145" s="23" t="s">
        <v>138</v>
      </c>
      <c r="B145" s="24"/>
      <c r="C145" s="25"/>
      <c r="D145" s="26"/>
      <c r="E145" s="27"/>
      <c r="F145" s="10">
        <f>SUM(F142:F144)</f>
        <v>164878500</v>
      </c>
      <c r="G145" s="6"/>
    </row>
    <row r="146" spans="1:7" ht="15">
      <c r="A146" s="18" t="s">
        <v>139</v>
      </c>
      <c r="B146" s="19"/>
      <c r="C146" s="20"/>
      <c r="D146" s="21"/>
      <c r="E146" s="22"/>
      <c r="F146" s="20"/>
      <c r="G146" s="22"/>
    </row>
    <row r="147" spans="1:7" s="38" customFormat="1" ht="15">
      <c r="A147" s="34" t="s">
        <v>99</v>
      </c>
      <c r="B147" s="35">
        <v>0.18</v>
      </c>
      <c r="C147" s="36">
        <v>8500000</v>
      </c>
      <c r="D147" s="37">
        <v>0</v>
      </c>
      <c r="E147" s="38" t="s">
        <v>14</v>
      </c>
      <c r="F147" s="36">
        <f t="shared" ref="F147:F152" si="8">C147*D147</f>
        <v>0</v>
      </c>
    </row>
    <row r="148" spans="1:7" s="38" customFormat="1" ht="15">
      <c r="A148" s="34" t="s">
        <v>100</v>
      </c>
      <c r="B148" s="35">
        <v>0.18</v>
      </c>
      <c r="C148" s="36">
        <v>4500000</v>
      </c>
      <c r="D148" s="37">
        <v>0</v>
      </c>
      <c r="E148" s="38" t="s">
        <v>14</v>
      </c>
      <c r="F148" s="36">
        <f t="shared" si="8"/>
        <v>0</v>
      </c>
    </row>
    <row r="149" spans="1:7" s="38" customFormat="1" ht="15">
      <c r="A149" s="34" t="s">
        <v>101</v>
      </c>
      <c r="B149" s="35">
        <v>0.18</v>
      </c>
      <c r="C149" s="36">
        <v>0</v>
      </c>
      <c r="D149" s="37">
        <v>0</v>
      </c>
      <c r="E149" s="38" t="s">
        <v>14</v>
      </c>
      <c r="F149" s="36">
        <f t="shared" si="8"/>
        <v>0</v>
      </c>
    </row>
    <row r="150" spans="1:7" s="38" customFormat="1" ht="15">
      <c r="A150" s="34" t="s">
        <v>102</v>
      </c>
      <c r="B150" s="35">
        <v>0.18</v>
      </c>
      <c r="C150" s="36">
        <v>0</v>
      </c>
      <c r="D150" s="37">
        <v>0</v>
      </c>
      <c r="E150" s="38" t="s">
        <v>14</v>
      </c>
      <c r="F150" s="36">
        <f t="shared" si="8"/>
        <v>0</v>
      </c>
    </row>
    <row r="151" spans="1:7" s="38" customFormat="1" ht="15">
      <c r="A151" s="34" t="s">
        <v>103</v>
      </c>
      <c r="B151" s="35">
        <v>0.18</v>
      </c>
      <c r="C151" s="36">
        <v>0</v>
      </c>
      <c r="D151" s="37">
        <v>1</v>
      </c>
      <c r="E151" s="38" t="s">
        <v>14</v>
      </c>
      <c r="F151" s="36">
        <f t="shared" si="8"/>
        <v>0</v>
      </c>
    </row>
    <row r="152" spans="1:7" ht="30">
      <c r="A152" s="3" t="s">
        <v>140</v>
      </c>
      <c r="B152" s="8">
        <v>0.18</v>
      </c>
      <c r="C152" s="9">
        <v>165000</v>
      </c>
      <c r="D152" s="11">
        <v>24.22</v>
      </c>
      <c r="E152" t="s">
        <v>75</v>
      </c>
      <c r="F152" s="9">
        <f t="shared" si="8"/>
        <v>3996300</v>
      </c>
    </row>
    <row r="153" spans="1:7" ht="15">
      <c r="A153" s="23" t="s">
        <v>141</v>
      </c>
      <c r="B153" s="24"/>
      <c r="C153" s="25"/>
      <c r="D153" s="26"/>
      <c r="E153" s="27"/>
      <c r="F153" s="10">
        <f>SUM(F147:F152)</f>
        <v>3996300</v>
      </c>
      <c r="G153" s="6"/>
    </row>
    <row r="154" spans="1:7" ht="15">
      <c r="A154" s="18" t="s">
        <v>142</v>
      </c>
      <c r="B154" s="19"/>
      <c r="C154" s="20"/>
      <c r="D154" s="21"/>
      <c r="E154" s="22"/>
      <c r="F154" s="20"/>
      <c r="G154" s="22"/>
    </row>
    <row r="155" spans="1:7" s="38" customFormat="1" ht="15">
      <c r="A155" s="34" t="s">
        <v>108</v>
      </c>
      <c r="B155" s="35">
        <v>0.18</v>
      </c>
      <c r="C155" s="36">
        <v>85000</v>
      </c>
      <c r="D155" s="37">
        <v>0</v>
      </c>
      <c r="E155" s="38" t="s">
        <v>22</v>
      </c>
      <c r="F155" s="36">
        <f t="shared" ref="F155:F160" si="9">C155*D155</f>
        <v>0</v>
      </c>
    </row>
    <row r="156" spans="1:7" s="38" customFormat="1" ht="15">
      <c r="A156" s="34" t="s">
        <v>109</v>
      </c>
      <c r="B156" s="35">
        <v>0.18</v>
      </c>
      <c r="C156" s="36">
        <v>75000</v>
      </c>
      <c r="D156" s="37">
        <v>0</v>
      </c>
      <c r="E156" s="38" t="s">
        <v>14</v>
      </c>
      <c r="F156" s="36">
        <f t="shared" si="9"/>
        <v>0</v>
      </c>
    </row>
    <row r="157" spans="1:7" ht="15">
      <c r="A157" s="3" t="s">
        <v>110</v>
      </c>
      <c r="B157" s="8">
        <v>0.18</v>
      </c>
      <c r="C157" s="9">
        <v>10500000</v>
      </c>
      <c r="D157" s="11">
        <v>1</v>
      </c>
      <c r="E157" t="s">
        <v>20</v>
      </c>
      <c r="F157" s="9">
        <f t="shared" si="9"/>
        <v>10500000</v>
      </c>
    </row>
    <row r="158" spans="1:7" ht="15">
      <c r="A158" s="3" t="s">
        <v>111</v>
      </c>
      <c r="B158" s="8">
        <v>0.18</v>
      </c>
      <c r="C158" s="9">
        <v>85000</v>
      </c>
      <c r="D158" s="11">
        <v>167.52</v>
      </c>
      <c r="E158" t="s">
        <v>22</v>
      </c>
      <c r="F158" s="9">
        <f t="shared" si="9"/>
        <v>14239200</v>
      </c>
    </row>
    <row r="159" spans="1:7" ht="15">
      <c r="A159" s="3" t="s">
        <v>112</v>
      </c>
      <c r="B159" s="8">
        <v>0.18</v>
      </c>
      <c r="C159" s="9">
        <v>95000</v>
      </c>
      <c r="D159" s="11">
        <v>167.52</v>
      </c>
      <c r="E159" t="s">
        <v>22</v>
      </c>
      <c r="F159" s="9">
        <f t="shared" si="9"/>
        <v>15914400.000000002</v>
      </c>
    </row>
    <row r="160" spans="1:7" ht="15">
      <c r="A160" s="3" t="s">
        <v>113</v>
      </c>
      <c r="B160" s="8">
        <v>0.18</v>
      </c>
      <c r="C160" s="9">
        <v>3500000</v>
      </c>
      <c r="D160" s="11">
        <v>1</v>
      </c>
      <c r="E160" t="s">
        <v>11</v>
      </c>
      <c r="F160" s="9">
        <f t="shared" si="9"/>
        <v>3500000</v>
      </c>
    </row>
    <row r="161" spans="1:7" ht="15">
      <c r="A161" s="23" t="s">
        <v>143</v>
      </c>
      <c r="B161" s="24"/>
      <c r="C161" s="25"/>
      <c r="D161" s="26"/>
      <c r="E161" s="27"/>
      <c r="F161" s="10">
        <f>SUM(F155:F160)</f>
        <v>44153600</v>
      </c>
      <c r="G161" s="6"/>
    </row>
    <row r="162" spans="1:7">
      <c r="A162" s="3"/>
      <c r="B162" s="8"/>
      <c r="C162" s="9"/>
      <c r="D162" s="11"/>
      <c r="F162" s="9"/>
    </row>
    <row r="163" spans="1:7">
      <c r="C163" s="9"/>
      <c r="F163" s="9"/>
    </row>
    <row r="164" spans="1:7" ht="15">
      <c r="C164" s="9"/>
      <c r="E164" s="7" t="s">
        <v>7</v>
      </c>
      <c r="F164" s="12">
        <f>SUM(F9,F19,F32,F44,F48,F51,F55,F61,F83,F87,F96,F104,F108,F118,F122,F130,F133,F136,F140,F145,F153,F161)</f>
        <v>2369333900</v>
      </c>
    </row>
    <row r="165" spans="1:7" ht="15">
      <c r="C165" s="9"/>
      <c r="E165" s="7" t="s">
        <v>144</v>
      </c>
      <c r="F165" s="12">
        <f>F164*18%</f>
        <v>426480102</v>
      </c>
    </row>
    <row r="166" spans="1:7" ht="15">
      <c r="C166" s="9"/>
      <c r="E166" s="1" t="s">
        <v>145</v>
      </c>
      <c r="F166" s="13">
        <f>F164+F165</f>
        <v>2795814002</v>
      </c>
    </row>
  </sheetData>
  <mergeCells count="47">
    <mergeCell ref="A154:G154"/>
    <mergeCell ref="A161:E161"/>
    <mergeCell ref="A140:E140"/>
    <mergeCell ref="A141:G141"/>
    <mergeCell ref="A145:E145"/>
    <mergeCell ref="A146:G146"/>
    <mergeCell ref="A153:E153"/>
    <mergeCell ref="A131:G131"/>
    <mergeCell ref="A133:E133"/>
    <mergeCell ref="A134:G134"/>
    <mergeCell ref="A136:E136"/>
    <mergeCell ref="A137:G137"/>
    <mergeCell ref="A118:E118"/>
    <mergeCell ref="A119:G119"/>
    <mergeCell ref="A122:E122"/>
    <mergeCell ref="A123:G123"/>
    <mergeCell ref="A130:E130"/>
    <mergeCell ref="A97:G97"/>
    <mergeCell ref="A104:E104"/>
    <mergeCell ref="A105:G105"/>
    <mergeCell ref="A108:E108"/>
    <mergeCell ref="A109:G109"/>
    <mergeCell ref="A83:E83"/>
    <mergeCell ref="A84:G84"/>
    <mergeCell ref="A87:E87"/>
    <mergeCell ref="A88:G88"/>
    <mergeCell ref="A96:E96"/>
    <mergeCell ref="A52:G52"/>
    <mergeCell ref="A55:E55"/>
    <mergeCell ref="A56:G56"/>
    <mergeCell ref="A61:E61"/>
    <mergeCell ref="A62:G62"/>
    <mergeCell ref="A44:E44"/>
    <mergeCell ref="A45:G45"/>
    <mergeCell ref="A48:E48"/>
    <mergeCell ref="A49:G49"/>
    <mergeCell ref="A51:E51"/>
    <mergeCell ref="A19:E19"/>
    <mergeCell ref="A20:G20"/>
    <mergeCell ref="A32:E32"/>
    <mergeCell ref="A33:G33"/>
    <mergeCell ref="A36:G36"/>
    <mergeCell ref="A1:G1"/>
    <mergeCell ref="A2:G2"/>
    <mergeCell ref="A5:G5"/>
    <mergeCell ref="A9:E9"/>
    <mergeCell ref="A10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workbookViewId="0"/>
  </sheetViews>
  <sheetFormatPr baseColWidth="10" defaultColWidth="8.83203125" defaultRowHeight="14"/>
  <cols>
    <col min="1" max="1" width="8" customWidth="1"/>
    <col min="2" max="2" width="50" customWidth="1"/>
    <col min="3" max="3" width="18" customWidth="1"/>
    <col min="4" max="4" width="14" customWidth="1"/>
  </cols>
  <sheetData>
    <row r="1" spans="1:4" ht="18">
      <c r="A1" s="33" t="s">
        <v>146</v>
      </c>
      <c r="B1" s="16"/>
      <c r="C1" s="16"/>
      <c r="D1" s="16"/>
    </row>
    <row r="3" spans="1:4" ht="15">
      <c r="A3" s="1" t="s">
        <v>147</v>
      </c>
      <c r="B3" s="1" t="s">
        <v>148</v>
      </c>
      <c r="C3" s="1" t="s">
        <v>7</v>
      </c>
      <c r="D3" s="1" t="s">
        <v>149</v>
      </c>
    </row>
    <row r="4" spans="1:4">
      <c r="A4" t="s">
        <v>150</v>
      </c>
      <c r="B4" t="s">
        <v>9</v>
      </c>
      <c r="C4" s="9">
        <f>Bordereau!F9</f>
        <v>29580000</v>
      </c>
      <c r="D4" s="14">
        <f t="shared" ref="D4:D25" si="0">C4/SUM(C$4:C$25)</f>
        <v>1.2484521493572518E-2</v>
      </c>
    </row>
    <row r="5" spans="1:4">
      <c r="A5" t="s">
        <v>151</v>
      </c>
      <c r="B5" t="s">
        <v>16</v>
      </c>
      <c r="C5" s="9">
        <f>Bordereau!F19</f>
        <v>115429000</v>
      </c>
      <c r="D5" s="14">
        <f t="shared" si="0"/>
        <v>4.871791181479318E-2</v>
      </c>
    </row>
    <row r="6" spans="1:4">
      <c r="A6" t="s">
        <v>152</v>
      </c>
      <c r="B6" t="s">
        <v>29</v>
      </c>
      <c r="C6" s="9">
        <f>Bordereau!F32</f>
        <v>281446750</v>
      </c>
      <c r="D6" s="14">
        <f t="shared" si="0"/>
        <v>0.11878728869746893</v>
      </c>
    </row>
    <row r="7" spans="1:4">
      <c r="A7" t="s">
        <v>153</v>
      </c>
      <c r="B7" t="s">
        <v>42</v>
      </c>
      <c r="C7" s="9">
        <f>Bordereau!F44</f>
        <v>462418250</v>
      </c>
      <c r="D7" s="14">
        <f t="shared" si="0"/>
        <v>0.19516803857826878</v>
      </c>
    </row>
    <row r="8" spans="1:4">
      <c r="A8" t="s">
        <v>154</v>
      </c>
      <c r="B8" t="s">
        <v>54</v>
      </c>
      <c r="C8" s="9">
        <f>Bordereau!F48</f>
        <v>108115000</v>
      </c>
      <c r="D8" s="14">
        <f t="shared" si="0"/>
        <v>4.5630968264962574E-2</v>
      </c>
    </row>
    <row r="9" spans="1:4">
      <c r="A9" t="s">
        <v>155</v>
      </c>
      <c r="B9" t="s">
        <v>58</v>
      </c>
      <c r="C9" s="9">
        <f>Bordereau!F51</f>
        <v>6300000</v>
      </c>
      <c r="D9" s="14">
        <f t="shared" si="0"/>
        <v>2.6589751659738627E-3</v>
      </c>
    </row>
    <row r="10" spans="1:4">
      <c r="A10" t="s">
        <v>156</v>
      </c>
      <c r="B10" t="s">
        <v>61</v>
      </c>
      <c r="C10" s="9">
        <f>Bordereau!F55</f>
        <v>28500000</v>
      </c>
      <c r="D10" s="14">
        <f t="shared" si="0"/>
        <v>1.202869717940557E-2</v>
      </c>
    </row>
    <row r="11" spans="1:4">
      <c r="A11" t="s">
        <v>157</v>
      </c>
      <c r="B11" t="s">
        <v>65</v>
      </c>
      <c r="C11" s="9">
        <f>Bordereau!F61</f>
        <v>87986800</v>
      </c>
      <c r="D11" s="14">
        <f t="shared" si="0"/>
        <v>3.7135669227541128E-2</v>
      </c>
    </row>
    <row r="12" spans="1:4">
      <c r="A12" t="s">
        <v>158</v>
      </c>
      <c r="B12" t="s">
        <v>71</v>
      </c>
      <c r="C12" s="9">
        <f>Bordereau!F83</f>
        <v>455286000</v>
      </c>
      <c r="D12" s="14">
        <f t="shared" si="0"/>
        <v>0.19215780435167876</v>
      </c>
    </row>
    <row r="13" spans="1:4">
      <c r="A13" t="s">
        <v>159</v>
      </c>
      <c r="B13" t="s">
        <v>94</v>
      </c>
      <c r="C13" s="9">
        <f>Bordereau!F87</f>
        <v>66000000</v>
      </c>
      <c r="D13" s="14">
        <f t="shared" si="0"/>
        <v>2.7855930310202375E-2</v>
      </c>
    </row>
    <row r="14" spans="1:4">
      <c r="A14" t="s">
        <v>160</v>
      </c>
      <c r="B14" t="s">
        <v>98</v>
      </c>
      <c r="C14" s="9">
        <f>Bordereau!F96</f>
        <v>40795000</v>
      </c>
      <c r="D14" s="14">
        <f t="shared" si="0"/>
        <v>1.7217919348556147E-2</v>
      </c>
    </row>
    <row r="15" spans="1:4">
      <c r="A15" t="s">
        <v>161</v>
      </c>
      <c r="B15" t="s">
        <v>107</v>
      </c>
      <c r="C15" s="9">
        <f>Bordereau!F104</f>
        <v>74609600</v>
      </c>
      <c r="D15" s="14">
        <f t="shared" si="0"/>
        <v>3.1489694213213258E-2</v>
      </c>
    </row>
    <row r="16" spans="1:4">
      <c r="A16" t="s">
        <v>162</v>
      </c>
      <c r="B16" t="s">
        <v>115</v>
      </c>
      <c r="C16" s="9">
        <f>Bordereau!F108</f>
        <v>66828000</v>
      </c>
      <c r="D16" s="14">
        <f t="shared" si="0"/>
        <v>2.8205395617730368E-2</v>
      </c>
    </row>
    <row r="17" spans="1:4">
      <c r="A17" t="s">
        <v>163</v>
      </c>
      <c r="B17" t="s">
        <v>119</v>
      </c>
      <c r="C17" s="9">
        <f>Bordereau!F118</f>
        <v>89206300</v>
      </c>
      <c r="D17" s="14">
        <f t="shared" si="0"/>
        <v>3.7650370848954638E-2</v>
      </c>
    </row>
    <row r="18" spans="1:4">
      <c r="A18" t="s">
        <v>164</v>
      </c>
      <c r="B18" t="s">
        <v>122</v>
      </c>
      <c r="C18" s="9">
        <f>Bordereau!F122</f>
        <v>197815500</v>
      </c>
      <c r="D18" s="14">
        <f t="shared" si="0"/>
        <v>8.3489920943603607E-2</v>
      </c>
    </row>
    <row r="19" spans="1:4">
      <c r="A19" t="s">
        <v>165</v>
      </c>
      <c r="B19" t="s">
        <v>125</v>
      </c>
      <c r="C19" s="9">
        <f>Bordereau!F130</f>
        <v>33189300</v>
      </c>
      <c r="D19" s="14">
        <f t="shared" si="0"/>
        <v>1.400786102794545E-2</v>
      </c>
    </row>
    <row r="20" spans="1:4">
      <c r="A20" t="s">
        <v>166</v>
      </c>
      <c r="B20" t="s">
        <v>127</v>
      </c>
      <c r="C20" s="9">
        <f>Bordereau!F133</f>
        <v>0</v>
      </c>
      <c r="D20" s="14">
        <f t="shared" si="0"/>
        <v>0</v>
      </c>
    </row>
    <row r="21" spans="1:4">
      <c r="A21" t="s">
        <v>167</v>
      </c>
      <c r="B21" t="s">
        <v>129</v>
      </c>
      <c r="C21" s="9">
        <f>Bordereau!F136</f>
        <v>6300000</v>
      </c>
      <c r="D21" s="14">
        <f t="shared" si="0"/>
        <v>2.6589751659738627E-3</v>
      </c>
    </row>
    <row r="22" spans="1:4">
      <c r="A22" t="s">
        <v>168</v>
      </c>
      <c r="B22" t="s">
        <v>131</v>
      </c>
      <c r="C22" s="9">
        <f>Bordereau!F140</f>
        <v>6500000</v>
      </c>
      <c r="D22" s="14">
        <f t="shared" si="0"/>
        <v>2.7433870760047792E-3</v>
      </c>
    </row>
    <row r="23" spans="1:4">
      <c r="A23" t="s">
        <v>169</v>
      </c>
      <c r="B23" t="s">
        <v>134</v>
      </c>
      <c r="C23" s="9">
        <f>Bordereau!F145</f>
        <v>164878500</v>
      </c>
      <c r="D23" s="14">
        <f t="shared" si="0"/>
        <v>6.9588545540162153E-2</v>
      </c>
    </row>
    <row r="24" spans="1:4">
      <c r="A24" t="s">
        <v>170</v>
      </c>
      <c r="B24" t="s">
        <v>139</v>
      </c>
      <c r="C24" s="9">
        <f>Bordereau!F153</f>
        <v>3996300</v>
      </c>
      <c r="D24" s="14">
        <f t="shared" si="0"/>
        <v>1.6866765802827537E-3</v>
      </c>
    </row>
    <row r="25" spans="1:4">
      <c r="A25" t="s">
        <v>171</v>
      </c>
      <c r="B25" t="s">
        <v>142</v>
      </c>
      <c r="C25" s="9">
        <f>Bordereau!F161</f>
        <v>44153600</v>
      </c>
      <c r="D25" s="14">
        <f t="shared" si="0"/>
        <v>1.8635448553705327E-2</v>
      </c>
    </row>
    <row r="26" spans="1:4">
      <c r="C26" s="9"/>
    </row>
    <row r="27" spans="1:4" ht="15">
      <c r="B27" s="7" t="s">
        <v>172</v>
      </c>
      <c r="C27" s="12">
        <f>SUM(C4:C25)</f>
        <v>2369333900</v>
      </c>
    </row>
    <row r="28" spans="1:4" ht="15">
      <c r="B28" s="7" t="s">
        <v>173</v>
      </c>
      <c r="C28" s="12">
        <f>C27*18%</f>
        <v>426480102</v>
      </c>
    </row>
    <row r="29" spans="1:4" ht="15">
      <c r="B29" s="1" t="s">
        <v>174</v>
      </c>
      <c r="C29" s="13">
        <f>C27+C28</f>
        <v>2795814002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/>
  </sheetViews>
  <sheetFormatPr baseColWidth="10" defaultColWidth="8.83203125" defaultRowHeight="14"/>
  <cols>
    <col min="1" max="1" width="22" customWidth="1"/>
    <col min="2" max="2" width="80" customWidth="1"/>
  </cols>
  <sheetData>
    <row r="1" spans="1:2" ht="16">
      <c r="A1" s="2" t="s">
        <v>175</v>
      </c>
      <c r="B1" s="2" t="s">
        <v>176</v>
      </c>
    </row>
    <row r="2" spans="1:2" ht="15">
      <c r="A2" s="3" t="s">
        <v>177</v>
      </c>
      <c r="B2" s="3" t="s">
        <v>178</v>
      </c>
    </row>
    <row r="3" spans="1:2" ht="15">
      <c r="A3" s="3" t="s">
        <v>179</v>
      </c>
      <c r="B3" s="4">
        <v>46139</v>
      </c>
    </row>
    <row r="4" spans="1:2" ht="15">
      <c r="A4" s="3" t="s">
        <v>180</v>
      </c>
      <c r="B4" s="4">
        <v>46169</v>
      </c>
    </row>
    <row r="5" spans="1:2" ht="15">
      <c r="A5" s="3" t="s">
        <v>181</v>
      </c>
      <c r="B5" s="3" t="s">
        <v>182</v>
      </c>
    </row>
    <row r="6" spans="1:2" ht="15">
      <c r="A6" s="3" t="s">
        <v>183</v>
      </c>
      <c r="B6" s="3" t="s">
        <v>184</v>
      </c>
    </row>
    <row r="7" spans="1:2" ht="15">
      <c r="A7" s="3" t="s">
        <v>185</v>
      </c>
      <c r="B7" s="3" t="s">
        <v>186</v>
      </c>
    </row>
    <row r="8" spans="1:2" ht="15">
      <c r="A8" s="3" t="s">
        <v>187</v>
      </c>
      <c r="B8" s="3" t="s">
        <v>188</v>
      </c>
    </row>
    <row r="9" spans="1:2" ht="15">
      <c r="A9" s="3" t="s">
        <v>189</v>
      </c>
      <c r="B9" s="3" t="s">
        <v>190</v>
      </c>
    </row>
    <row r="10" spans="1:2" ht="15">
      <c r="A10" s="3" t="s">
        <v>191</v>
      </c>
      <c r="B10" s="3" t="s">
        <v>192</v>
      </c>
    </row>
    <row r="11" spans="1:2" ht="15">
      <c r="A11" s="3" t="s">
        <v>193</v>
      </c>
      <c r="B11" s="3" t="s">
        <v>194</v>
      </c>
    </row>
    <row r="12" spans="1:2" ht="15">
      <c r="A12" s="3" t="s">
        <v>195</v>
      </c>
      <c r="B12" s="3" t="s">
        <v>196</v>
      </c>
    </row>
    <row r="13" spans="1:2" ht="15">
      <c r="A13" s="3" t="s">
        <v>197</v>
      </c>
      <c r="B13" s="3" t="s">
        <v>198</v>
      </c>
    </row>
    <row r="14" spans="1:2" ht="15">
      <c r="A14" s="3" t="s">
        <v>199</v>
      </c>
      <c r="B14" s="3" t="s">
        <v>200</v>
      </c>
    </row>
    <row r="15" spans="1:2" ht="15">
      <c r="A15" s="3" t="s">
        <v>201</v>
      </c>
      <c r="B15" s="3" t="s">
        <v>202</v>
      </c>
    </row>
    <row r="16" spans="1:2" ht="15">
      <c r="A16" s="3" t="s">
        <v>203</v>
      </c>
      <c r="B16" s="3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Bordereau</vt:lpstr>
      <vt:lpstr>Récapitulatif</vt:lpstr>
      <vt:lpstr>Infos devis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</cp:lastModifiedBy>
  <dcterms:created xsi:type="dcterms:W3CDTF">2026-07-06T17:49:23Z</dcterms:created>
  <dcterms:modified xsi:type="dcterms:W3CDTF">2026-07-06T17:49:23Z</dcterms:modified>
</cp:coreProperties>
</file>